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AD88247D-4997-4551-8D0E-45687D5C7CBB}" xr6:coauthVersionLast="47" xr6:coauthVersionMax="47" xr10:uidLastSave="{00000000-0000-0000-0000-000000000000}"/>
  <bookViews>
    <workbookView xWindow="-120" yWindow="-120" windowWidth="21840" windowHeight="13140" xr2:uid="{E13D3397-475D-40D8-A017-8F8C41584405}"/>
  </bookViews>
  <sheets>
    <sheet name="01.08.2024 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D10" i="1"/>
  <c r="B10" i="1"/>
  <c r="J9" i="1"/>
  <c r="I9" i="1"/>
  <c r="K9" i="1" s="1"/>
  <c r="H9" i="1"/>
  <c r="G9" i="1"/>
  <c r="E9" i="1"/>
  <c r="D9" i="1"/>
  <c r="C9" i="1"/>
  <c r="K8" i="1"/>
  <c r="I8" i="1"/>
  <c r="J8" i="1" s="1"/>
  <c r="H8" i="1"/>
  <c r="G8" i="1"/>
  <c r="E8" i="1"/>
  <c r="D8" i="1"/>
  <c r="C8" i="1"/>
  <c r="F8" i="1" s="1"/>
  <c r="I7" i="1"/>
  <c r="K7" i="1" s="1"/>
  <c r="H7" i="1"/>
  <c r="G7" i="1"/>
  <c r="I6" i="1"/>
  <c r="L6" i="1" s="1"/>
  <c r="H6" i="1"/>
  <c r="G6" i="1"/>
  <c r="G10" i="1" s="1"/>
  <c r="E6" i="1"/>
  <c r="D6" i="1"/>
  <c r="F6" i="1" s="1"/>
  <c r="C6" i="1"/>
  <c r="C10" i="1" s="1"/>
  <c r="C5" i="1"/>
  <c r="D5" i="1" s="1"/>
  <c r="E5" i="1" s="1"/>
  <c r="F5" i="1" s="1"/>
  <c r="G5" i="1" s="1"/>
  <c r="H5" i="1" s="1"/>
  <c r="I5" i="1" s="1"/>
  <c r="J5" i="1" s="1"/>
  <c r="K5" i="1" s="1"/>
  <c r="L5" i="1" s="1"/>
  <c r="B5" i="1"/>
  <c r="F10" i="1" l="1"/>
  <c r="J6" i="1"/>
  <c r="L8" i="1"/>
  <c r="E10" i="1"/>
  <c r="I10" i="1"/>
  <c r="K6" i="1"/>
  <c r="L10" i="1" l="1"/>
  <c r="K10" i="1"/>
  <c r="J10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<sst xmlns="http://schemas.openxmlformats.org/spreadsheetml/2006/main" count="21" uniqueCount="16">
  <si>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01.08.2024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</si>
  <si>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</si>
  <si>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</si>
  <si>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августа 2023 года</t>
  </si>
  <si>
    <t>на 1 августа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</si>
  <si>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</si>
  <si>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</si>
  <si>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</si>
  <si>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</si>
  <si>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</si>
  <si>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01.08.2024 год к 01.08.2023 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</si>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</sst>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4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3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3343577.64</v>
          </cell>
          <cell r="G7">
            <v>555790.91</v>
          </cell>
        </row>
        <row r="8">
          <cell r="E8">
            <v>2798936.85</v>
          </cell>
          <cell r="G8">
            <v>1625278.25</v>
          </cell>
        </row>
        <row r="9">
          <cell r="E9">
            <v>10000</v>
          </cell>
          <cell r="G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3612531.92</v>
          </cell>
          <cell r="G7">
            <v>961961.96</v>
          </cell>
        </row>
        <row r="8">
          <cell r="E8">
            <v>220000</v>
          </cell>
          <cell r="G8">
            <v>0</v>
          </cell>
        </row>
        <row r="9">
          <cell r="E9">
            <v>3206984</v>
          </cell>
          <cell r="G9">
            <v>2129685.94</v>
          </cell>
        </row>
        <row r="10">
          <cell r="E10">
            <v>10000</v>
          </cell>
          <cell r="G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857E-907D-4756-8BAC-C88E161610F8}">
  <dimension ref="A1:L10"/>
  <sheetViews>
    <sheetView tabSelected="1" topLeftCell="B2" workbookViewId="0">
      <selection activeCell="N8" sqref="N8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3343577.64</v>
      </c>
      <c r="D6" s="30">
        <f>[1]Результат!$G$7</f>
        <v>555790.91</v>
      </c>
      <c r="E6" s="31">
        <f>D6/B6/1000</f>
        <v>0.37778066204458949</v>
      </c>
      <c r="F6" s="32">
        <f>D6/C6</f>
        <v>0.16622641070180144</v>
      </c>
      <c r="G6" s="33">
        <f>[2]Результат!E7</f>
        <v>2318300.64</v>
      </c>
      <c r="H6" s="34">
        <f>[3]Результат!E7</f>
        <v>3612531.92</v>
      </c>
      <c r="I6" s="34">
        <f>[3]Результат!G7</f>
        <v>961961.96</v>
      </c>
      <c r="J6" s="35">
        <f>I6/G6</f>
        <v>0.41494271424606943</v>
      </c>
      <c r="K6" s="36">
        <f>I6/H6</f>
        <v>0.26628469486298684</v>
      </c>
      <c r="L6" s="36">
        <f>I6/D6</f>
        <v>1.7307982960714487</v>
      </c>
    </row>
    <row r="7" spans="1:12" ht="108.75" customHeight="1" x14ac:dyDescent="0.25">
      <c r="A7" s="28" t="s">
        <v>12</v>
      </c>
      <c r="B7" s="29">
        <v>0</v>
      </c>
      <c r="C7" s="30"/>
      <c r="D7" s="30">
        <v>0</v>
      </c>
      <c r="E7" s="31">
        <v>0</v>
      </c>
      <c r="F7" s="32">
        <v>0</v>
      </c>
      <c r="G7" s="34">
        <f>[2]Результат!D8</f>
        <v>0</v>
      </c>
      <c r="H7" s="34">
        <f>[3]Результат!E8</f>
        <v>220000</v>
      </c>
      <c r="I7" s="34">
        <f>[3]Результат!G8</f>
        <v>0</v>
      </c>
      <c r="J7" s="35">
        <v>0</v>
      </c>
      <c r="K7" s="36">
        <f t="shared" ref="K7:K10" si="1">I7/H7</f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[1]Результат!$E$8</f>
        <v>2798936.85</v>
      </c>
      <c r="D8" s="30">
        <f>[1]Результат!G8</f>
        <v>1625278.25</v>
      </c>
      <c r="E8" s="31">
        <f t="shared" ref="E8:E9" si="2">D8/B8/1000</f>
        <v>0.59399102770265333</v>
      </c>
      <c r="F8" s="32">
        <f t="shared" ref="F8" si="3">D8/C8</f>
        <v>0.58067699883975588</v>
      </c>
      <c r="G8" s="33">
        <f>[2]Результат!E8</f>
        <v>3033218</v>
      </c>
      <c r="H8" s="34">
        <f>[3]Результат!E9</f>
        <v>3206984</v>
      </c>
      <c r="I8" s="34">
        <f>[3]Результат!G9</f>
        <v>2129685.94</v>
      </c>
      <c r="J8" s="35">
        <f t="shared" ref="J8:J10" si="4">I8/G8</f>
        <v>0.70212096196185037</v>
      </c>
      <c r="K8" s="36">
        <f t="shared" si="1"/>
        <v>0.6640775070907744</v>
      </c>
      <c r="L8" s="36">
        <f t="shared" ref="L8" si="5">I8/D8</f>
        <v>1.3103515905661076</v>
      </c>
    </row>
    <row r="9" spans="1:12" ht="15.75" x14ac:dyDescent="0.25">
      <c r="A9" s="28" t="s">
        <v>14</v>
      </c>
      <c r="B9" s="29">
        <v>10</v>
      </c>
      <c r="C9" s="30">
        <f>[1]Результат!$E$9</f>
        <v>10000</v>
      </c>
      <c r="D9" s="30">
        <f>[1]Результат!G9</f>
        <v>0</v>
      </c>
      <c r="E9" s="31">
        <f t="shared" si="2"/>
        <v>0</v>
      </c>
      <c r="F9" s="32">
        <v>0</v>
      </c>
      <c r="G9" s="33">
        <f>[2]Результат!E9</f>
        <v>10000</v>
      </c>
      <c r="H9" s="34">
        <f>[3]Результат!E10</f>
        <v>10000</v>
      </c>
      <c r="I9" s="34">
        <f>[3]Результат!G10</f>
        <v>0</v>
      </c>
      <c r="J9" s="35">
        <f t="shared" si="4"/>
        <v>0</v>
      </c>
      <c r="K9" s="36">
        <f t="shared" si="1"/>
        <v>0</v>
      </c>
      <c r="L9" s="36">
        <v>0</v>
      </c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6152.5144900000005</v>
      </c>
      <c r="D10" s="38">
        <f>SUM(D6:D9)/1000</f>
        <v>2181.06916</v>
      </c>
      <c r="E10" s="39">
        <f t="shared" ref="E10" si="6">D10/B10</f>
        <v>0.51715966235121169</v>
      </c>
      <c r="F10" s="40">
        <f t="shared" ref="F10" si="7">D10/C10</f>
        <v>0.35450045075797942</v>
      </c>
      <c r="G10" s="41">
        <f>SUM(G6:G9)/1000</f>
        <v>5361.5186400000002</v>
      </c>
      <c r="H10" s="42">
        <f>SUM(H6:H9)/1000</f>
        <v>7049.5159199999998</v>
      </c>
      <c r="I10" s="42">
        <f>SUM(I6:I9)/1000</f>
        <v>3091.6478999999999</v>
      </c>
      <c r="J10" s="43">
        <f t="shared" si="4"/>
        <v>0.5766366038410341</v>
      </c>
      <c r="K10" s="44">
        <f t="shared" si="1"/>
        <v>0.43856173034928048</v>
      </c>
      <c r="L10" s="44">
        <f t="shared" ref="L10" si="8">I10/D10</f>
        <v>1.4174919148368499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2024-11-26T09:46:35Z</dcterms:created>
  <dcterms:modified xsi:type="dcterms:W3CDTF">2024-11-26T09:46:50Z</dcterms:modified>
</cp:coreProperties>
</file>