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 год\ОТЧЕТЫ\ЦБ\МП\"/>
    </mc:Choice>
  </mc:AlternateContent>
  <xr:revisionPtr revIDLastSave="0" documentId="8_{AD88247D-4997-4551-8D0E-45687D5C7CBB}" xr6:coauthVersionLast="47" xr6:coauthVersionMax="47" xr10:uidLastSave="{00000000-0000-0000-0000-000000000000}"/>
  <bookViews>
    <workbookView xWindow="-120" yWindow="-120" windowWidth="21840" windowHeight="13140" xr2:uid="{E13D3397-475D-40D8-A017-8F8C41584405}"/>
  </bookViews>
  <sheets>
    <sheet name="01.08.2024 " sheetId="1" r:id="rId1"/>
  </sheets>
  <externalReferences>
    <externalReference r:id="rId2"/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D10" i="1"/>
  <c r="B10" i="1"/>
  <c r="J9" i="1"/>
  <c r="I9" i="1"/>
  <c r="K9" i="1" s="1"/>
  <c r="H9" i="1"/>
  <c r="G9" i="1"/>
  <c r="E9" i="1"/>
  <c r="D9" i="1"/>
  <c r="C9" i="1"/>
  <c r="K8" i="1"/>
  <c r="I8" i="1"/>
  <c r="J8" i="1" s="1"/>
  <c r="H8" i="1"/>
  <c r="G8" i="1"/>
  <c r="E8" i="1"/>
  <c r="D8" i="1"/>
  <c r="C8" i="1"/>
  <c r="F8" i="1" s="1"/>
  <c r="I7" i="1"/>
  <c r="K7" i="1" s="1"/>
  <c r="H7" i="1"/>
  <c r="G7" i="1"/>
  <c r="I6" i="1"/>
  <c r="L6" i="1" s="1"/>
  <c r="H6" i="1"/>
  <c r="G6" i="1"/>
  <c r="G10" i="1" s="1"/>
  <c r="E6" i="1"/>
  <c r="D6" i="1"/>
  <c r="F6" i="1" s="1"/>
  <c r="C6" i="1"/>
  <c r="C10" i="1" s="1"/>
  <c r="C5" i="1"/>
  <c r="D5" i="1" s="1"/>
  <c r="E5" i="1" s="1"/>
  <c r="F5" i="1" s="1"/>
  <c r="G5" i="1" s="1"/>
  <c r="H5" i="1" s="1"/>
  <c r="I5" i="1" s="1"/>
  <c r="J5" i="1" s="1"/>
  <c r="K5" i="1" s="1"/>
  <c r="L5" i="1" s="1"/>
  <c r="B5" i="1"/>
  <c r="F10" i="1" l="1"/>
  <c r="J6" i="1"/>
  <c r="L8" i="1"/>
  <c r="E10" i="1"/>
  <c r="I10" i="1"/>
  <c r="K6" i="1"/>
  <c r="L10" i="1" l="1"/>
  <c r="K10" i="1"/>
  <c r="J10" i="1"/>
</calcChain>
</file>

<file path=xl/sharedStrings.xml><?xml version="1.0" encoding="utf-8"?>
<sst xmlns="http://schemas.openxmlformats.org/spreadsheetml/2006/main" count="21" uniqueCount="16">
  <si>
    <t xml:space="preserve"> Сведения о фактически произведенных расходах 
на реализацию муниципальных программ   Администрации сельского поселения Ижболдинский сельсовет муниципального района Янаульский район Республики Башкортостан по состоянию на  01.08.2024 в сравнении 
с запланированными значениями соответствующего года и с соответствующим периодом прошлого года.</t>
  </si>
  <si>
    <t>ед. изм.:тыс.рублей</t>
  </si>
  <si>
    <t xml:space="preserve">Наименование программы </t>
  </si>
  <si>
    <t>на 1 августа 2023 года</t>
  </si>
  <si>
    <t>на 1 августа 2024 года</t>
  </si>
  <si>
    <t>Утвержденный план</t>
  </si>
  <si>
    <t xml:space="preserve">План с учетом изменений на год </t>
  </si>
  <si>
    <t xml:space="preserve">Исполнено </t>
  </si>
  <si>
    <t>% исполнения к утвержденному  плану</t>
  </si>
  <si>
    <t>% исполнения к уточненному плану</t>
  </si>
  <si>
    <t>01.08.2024 год к 01.08.2023 году, %</t>
  </si>
  <si>
    <t>Муниципальная программа «Благоустройство населённых пунктов сельского поселения Ижболдинский сельсовет муниципального района Янаульский район Республики Башкортостан на период 2024-2030 годы»</t>
  </si>
  <si>
    <t>Муниципальная программа «Обеспечение территорий сельского поселения Ижболдинский сельсовет муниципальная района Янаульский район Республики Башкорстостан документами территориального планирования, градостроительного зонирования, проектов планировок, проектов межевания,землеустроительных дел»</t>
  </si>
  <si>
    <t>Муниципальная программа «Совершенствование деятельности органов местного самоуправления сельского поселения Ижболдинский сельсовет муниципального района Янаульский район Республики Башкортостан на 2024-2026 годы»</t>
  </si>
  <si>
    <t>Непрограммные расходы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</si>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</sst>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&gt;=50]#,##0.0,;[Red][&lt;=-50]\-#,##0.0,;#,##0.0,"/>
    <numFmt numFmtId="166" formatCode="_-* #,##0.0\ _₽_-;\-* #,##0.0\ _₽_-;_-* &quot;-&quot;??\ _₽_-;_-@_-"/>
  </numFmts>
  <fonts count="9" x14ac:knownFonts="1">
    <font>
      <sz val="11"/>
      <color indexed="8"/>
      <name val="Calibri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9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right"/>
    </xf>
    <xf numFmtId="0" fontId="1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9" fontId="3" fillId="2" borderId="6" xfId="1" applyFont="1" applyFill="1" applyBorder="1"/>
    <xf numFmtId="0" fontId="0" fillId="2" borderId="7" xfId="0" applyFill="1" applyBorder="1"/>
    <xf numFmtId="49" fontId="1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0" fontId="1" fillId="2" borderId="6" xfId="1" applyNumberFormat="1" applyFont="1" applyFill="1" applyBorder="1" applyAlignment="1">
      <alignment horizontal="center" vertical="center" wrapText="1"/>
    </xf>
    <xf numFmtId="9" fontId="5" fillId="2" borderId="6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" fillId="2" borderId="0" xfId="0" applyFont="1" applyFill="1"/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right"/>
    </xf>
    <xf numFmtId="9" fontId="2" fillId="2" borderId="5" xfId="1" applyFont="1" applyFill="1" applyBorder="1"/>
    <xf numFmtId="9" fontId="2" fillId="2" borderId="6" xfId="1" applyFont="1" applyFill="1" applyBorder="1"/>
    <xf numFmtId="165" fontId="3" fillId="2" borderId="6" xfId="0" applyNumberFormat="1" applyFont="1" applyFill="1" applyBorder="1" applyAlignment="1">
      <alignment horizontal="right"/>
    </xf>
    <xf numFmtId="165" fontId="3" fillId="0" borderId="6" xfId="0" applyNumberFormat="1" applyFont="1" applyBorder="1"/>
    <xf numFmtId="9" fontId="2" fillId="2" borderId="5" xfId="1" applyFont="1" applyFill="1" applyBorder="1" applyAlignment="1">
      <alignment horizontal="right"/>
    </xf>
    <xf numFmtId="9" fontId="2" fillId="2" borderId="6" xfId="1" applyFont="1" applyFill="1" applyBorder="1" applyAlignment="1">
      <alignment horizontal="right"/>
    </xf>
    <xf numFmtId="0" fontId="8" fillId="2" borderId="3" xfId="0" applyFont="1" applyFill="1" applyBorder="1" applyAlignment="1">
      <alignment wrapText="1"/>
    </xf>
    <xf numFmtId="4" fontId="1" fillId="2" borderId="6" xfId="0" applyNumberFormat="1" applyFont="1" applyFill="1" applyBorder="1" applyAlignment="1">
      <alignment horizontal="right"/>
    </xf>
    <xf numFmtId="9" fontId="1" fillId="2" borderId="5" xfId="1" applyFont="1" applyFill="1" applyBorder="1"/>
    <xf numFmtId="9" fontId="1" fillId="2" borderId="6" xfId="1" applyFont="1" applyFill="1" applyBorder="1"/>
    <xf numFmtId="166" fontId="1" fillId="2" borderId="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9" fontId="1" fillId="2" borderId="5" xfId="1" applyFont="1" applyFill="1" applyBorder="1" applyAlignment="1">
      <alignment horizontal="right"/>
    </xf>
    <xf numFmtId="9" fontId="1" fillId="2" borderId="6" xfId="1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9" fontId="2" fillId="2" borderId="0" xfId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24).xlsx" TargetMode="External"/><Relationship Id="rId1" Type="http://schemas.openxmlformats.org/officeDocument/2006/relationships/externalLinkPath" Target="/Users/User/Downloads/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24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6).xlsx" TargetMode="External"/><Relationship Id="rId1" Type="http://schemas.openxmlformats.org/officeDocument/2006/relationships/externalLinkPath" Target="/Users/User/Downloads/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6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13).xlsx" TargetMode="External"/><Relationship Id="rId1" Type="http://schemas.openxmlformats.org/officeDocument/2006/relationships/externalLinkPath" Target="/Users/User/Downloads/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E7">
            <v>3343577.64</v>
          </cell>
          <cell r="G7">
            <v>555790.91</v>
          </cell>
        </row>
        <row r="8">
          <cell r="E8">
            <v>2798936.85</v>
          </cell>
          <cell r="G8">
            <v>1625278.25</v>
          </cell>
        </row>
        <row r="9">
          <cell r="E9">
            <v>10000</v>
          </cell>
          <cell r="G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E7">
            <v>2318300.64</v>
          </cell>
        </row>
        <row r="8">
          <cell r="E8">
            <v>3033218</v>
          </cell>
        </row>
        <row r="9">
          <cell r="E9">
            <v>10000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E7">
            <v>3612531.92</v>
          </cell>
          <cell r="G7">
            <v>961961.96</v>
          </cell>
        </row>
        <row r="8">
          <cell r="E8">
            <v>220000</v>
          </cell>
          <cell r="G8">
            <v>0</v>
          </cell>
        </row>
        <row r="9">
          <cell r="E9">
            <v>3206984</v>
          </cell>
          <cell r="G9">
            <v>2129685.94</v>
          </cell>
        </row>
        <row r="10">
          <cell r="E10">
            <v>10000</v>
          </cell>
          <cell r="G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8857E-907D-4756-8BAC-C88E161610F8}">
  <dimension ref="A1:L10"/>
  <sheetViews>
    <sheetView tabSelected="1" topLeftCell="B2" workbookViewId="0">
      <selection activeCell="N8" sqref="N8"/>
    </sheetView>
  </sheetViews>
  <sheetFormatPr defaultColWidth="9.140625" defaultRowHeight="15" x14ac:dyDescent="0.25"/>
  <cols>
    <col min="1" max="1" width="46.7109375" style="45" customWidth="1"/>
    <col min="2" max="2" width="20" style="46" customWidth="1"/>
    <col min="3" max="3" width="15.7109375" style="27" customWidth="1"/>
    <col min="4" max="5" width="16" style="27" customWidth="1"/>
    <col min="6" max="6" width="15.140625" style="27" customWidth="1"/>
    <col min="7" max="7" width="16.140625" style="46" customWidth="1"/>
    <col min="8" max="8" width="15.7109375" style="27" customWidth="1"/>
    <col min="9" max="9" width="18.28515625" style="27" customWidth="1"/>
    <col min="10" max="10" width="16" style="27" customWidth="1"/>
    <col min="11" max="11" width="15.140625" style="27" customWidth="1"/>
    <col min="12" max="12" width="11.7109375" style="46" customWidth="1"/>
    <col min="13" max="16384" width="9.140625" style="27"/>
  </cols>
  <sheetData>
    <row r="1" spans="1:12" s="4" customFormat="1" ht="66.75" customHeight="1" x14ac:dyDescent="0.25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</row>
    <row r="2" spans="1:12" s="4" customFormat="1" x14ac:dyDescent="0.25">
      <c r="B2" s="5"/>
      <c r="C2" s="6"/>
      <c r="D2" s="7"/>
      <c r="E2" s="8"/>
      <c r="F2" s="8"/>
      <c r="G2" s="9"/>
      <c r="J2" s="10" t="s">
        <v>1</v>
      </c>
      <c r="K2" s="11"/>
      <c r="L2" s="11"/>
    </row>
    <row r="3" spans="1:12" s="4" customFormat="1" ht="32.25" customHeight="1" x14ac:dyDescent="0.25">
      <c r="A3" s="12" t="s">
        <v>2</v>
      </c>
      <c r="B3" s="13" t="s">
        <v>3</v>
      </c>
      <c r="C3" s="14"/>
      <c r="D3" s="14"/>
      <c r="E3" s="14"/>
      <c r="F3" s="15"/>
      <c r="G3" s="13" t="s">
        <v>4</v>
      </c>
      <c r="H3" s="16"/>
      <c r="I3" s="16"/>
      <c r="J3" s="16"/>
      <c r="K3" s="17"/>
      <c r="L3" s="18"/>
    </row>
    <row r="4" spans="1:12" s="24" customFormat="1" ht="57" x14ac:dyDescent="0.25">
      <c r="A4" s="19"/>
      <c r="B4" s="20" t="s">
        <v>5</v>
      </c>
      <c r="C4" s="20" t="s">
        <v>6</v>
      </c>
      <c r="D4" s="21" t="s">
        <v>7</v>
      </c>
      <c r="E4" s="22" t="s">
        <v>8</v>
      </c>
      <c r="F4" s="20" t="s">
        <v>9</v>
      </c>
      <c r="G4" s="20" t="s">
        <v>5</v>
      </c>
      <c r="H4" s="20" t="s">
        <v>6</v>
      </c>
      <c r="I4" s="21" t="s">
        <v>7</v>
      </c>
      <c r="J4" s="22" t="s">
        <v>8</v>
      </c>
      <c r="K4" s="20" t="s">
        <v>9</v>
      </c>
      <c r="L4" s="23" t="s">
        <v>10</v>
      </c>
    </row>
    <row r="5" spans="1:12" x14ac:dyDescent="0.25">
      <c r="A5" s="25">
        <v>1</v>
      </c>
      <c r="B5" s="25">
        <f>A5+1</f>
        <v>2</v>
      </c>
      <c r="C5" s="26">
        <f t="shared" ref="C5:L5" si="0">B5+1</f>
        <v>3</v>
      </c>
      <c r="D5" s="26">
        <f t="shared" si="0"/>
        <v>4</v>
      </c>
      <c r="E5" s="25">
        <f t="shared" si="0"/>
        <v>5</v>
      </c>
      <c r="F5" s="25">
        <f t="shared" si="0"/>
        <v>6</v>
      </c>
      <c r="G5" s="26">
        <f t="shared" si="0"/>
        <v>7</v>
      </c>
      <c r="H5" s="26">
        <f t="shared" si="0"/>
        <v>8</v>
      </c>
      <c r="I5" s="26">
        <f t="shared" si="0"/>
        <v>9</v>
      </c>
      <c r="J5" s="26">
        <f t="shared" si="0"/>
        <v>10</v>
      </c>
      <c r="K5" s="26">
        <f t="shared" si="0"/>
        <v>11</v>
      </c>
      <c r="L5" s="26">
        <f t="shared" si="0"/>
        <v>12</v>
      </c>
    </row>
    <row r="6" spans="1:12" ht="84" customHeight="1" x14ac:dyDescent="0.25">
      <c r="A6" s="28" t="s">
        <v>11</v>
      </c>
      <c r="B6" s="29">
        <v>1471.2</v>
      </c>
      <c r="C6" s="30">
        <f>[1]Результат!$E$7</f>
        <v>3343577.64</v>
      </c>
      <c r="D6" s="30">
        <f>[1]Результат!$G$7</f>
        <v>555790.91</v>
      </c>
      <c r="E6" s="31">
        <f>D6/B6/1000</f>
        <v>0.37778066204458949</v>
      </c>
      <c r="F6" s="32">
        <f>D6/C6</f>
        <v>0.16622641070180144</v>
      </c>
      <c r="G6" s="33">
        <f>[2]Результат!E7</f>
        <v>2318300.64</v>
      </c>
      <c r="H6" s="34">
        <f>[3]Результат!E7</f>
        <v>3612531.92</v>
      </c>
      <c r="I6" s="34">
        <f>[3]Результат!G7</f>
        <v>961961.96</v>
      </c>
      <c r="J6" s="35">
        <f>I6/G6</f>
        <v>0.41494271424606943</v>
      </c>
      <c r="K6" s="36">
        <f>I6/H6</f>
        <v>0.26628469486298684</v>
      </c>
      <c r="L6" s="36">
        <f>I6/D6</f>
        <v>1.7307982960714487</v>
      </c>
    </row>
    <row r="7" spans="1:12" ht="108.75" customHeight="1" x14ac:dyDescent="0.25">
      <c r="A7" s="28" t="s">
        <v>12</v>
      </c>
      <c r="B7" s="29">
        <v>0</v>
      </c>
      <c r="C7" s="30"/>
      <c r="D7" s="30">
        <v>0</v>
      </c>
      <c r="E7" s="31">
        <v>0</v>
      </c>
      <c r="F7" s="32">
        <v>0</v>
      </c>
      <c r="G7" s="34">
        <f>[2]Результат!D8</f>
        <v>0</v>
      </c>
      <c r="H7" s="34">
        <f>[3]Результат!E8</f>
        <v>220000</v>
      </c>
      <c r="I7" s="34">
        <f>[3]Результат!G8</f>
        <v>0</v>
      </c>
      <c r="J7" s="35">
        <v>0</v>
      </c>
      <c r="K7" s="36">
        <f t="shared" ref="K7:K10" si="1">I7/H7</f>
        <v>0</v>
      </c>
      <c r="L7" s="36">
        <v>0</v>
      </c>
    </row>
    <row r="8" spans="1:12" ht="92.25" customHeight="1" x14ac:dyDescent="0.25">
      <c r="A8" s="28" t="s">
        <v>13</v>
      </c>
      <c r="B8" s="29">
        <v>2736.2</v>
      </c>
      <c r="C8" s="30">
        <f>[1]Результат!$E$8</f>
        <v>2798936.85</v>
      </c>
      <c r="D8" s="30">
        <f>[1]Результат!G8</f>
        <v>1625278.25</v>
      </c>
      <c r="E8" s="31">
        <f t="shared" ref="E8:E9" si="2">D8/B8/1000</f>
        <v>0.59399102770265333</v>
      </c>
      <c r="F8" s="32">
        <f t="shared" ref="F8" si="3">D8/C8</f>
        <v>0.58067699883975588</v>
      </c>
      <c r="G8" s="33">
        <f>[2]Результат!E8</f>
        <v>3033218</v>
      </c>
      <c r="H8" s="34">
        <f>[3]Результат!E9</f>
        <v>3206984</v>
      </c>
      <c r="I8" s="34">
        <f>[3]Результат!G9</f>
        <v>2129685.94</v>
      </c>
      <c r="J8" s="35">
        <f t="shared" ref="J8:J10" si="4">I8/G8</f>
        <v>0.70212096196185037</v>
      </c>
      <c r="K8" s="36">
        <f t="shared" si="1"/>
        <v>0.6640775070907744</v>
      </c>
      <c r="L8" s="36">
        <f t="shared" ref="L8" si="5">I8/D8</f>
        <v>1.3103515905661076</v>
      </c>
    </row>
    <row r="9" spans="1:12" ht="15.75" x14ac:dyDescent="0.25">
      <c r="A9" s="28" t="s">
        <v>14</v>
      </c>
      <c r="B9" s="29">
        <v>10</v>
      </c>
      <c r="C9" s="30">
        <f>[1]Результат!$E$9</f>
        <v>10000</v>
      </c>
      <c r="D9" s="30">
        <f>[1]Результат!G9</f>
        <v>0</v>
      </c>
      <c r="E9" s="31">
        <f t="shared" si="2"/>
        <v>0</v>
      </c>
      <c r="F9" s="32">
        <v>0</v>
      </c>
      <c r="G9" s="33">
        <f>[2]Результат!E9</f>
        <v>10000</v>
      </c>
      <c r="H9" s="34">
        <f>[3]Результат!E10</f>
        <v>10000</v>
      </c>
      <c r="I9" s="34">
        <f>[3]Результат!G10</f>
        <v>0</v>
      </c>
      <c r="J9" s="35">
        <f t="shared" si="4"/>
        <v>0</v>
      </c>
      <c r="K9" s="36">
        <f t="shared" si="1"/>
        <v>0</v>
      </c>
      <c r="L9" s="36">
        <v>0</v>
      </c>
    </row>
    <row r="10" spans="1:12" ht="15.75" x14ac:dyDescent="0.25">
      <c r="A10" s="37" t="s">
        <v>15</v>
      </c>
      <c r="B10" s="38">
        <f>SUM(B6:B9)</f>
        <v>4217.3999999999996</v>
      </c>
      <c r="C10" s="38">
        <f>SUM(C6:C9)/1000</f>
        <v>6152.5144900000005</v>
      </c>
      <c r="D10" s="38">
        <f>SUM(D6:D9)/1000</f>
        <v>2181.06916</v>
      </c>
      <c r="E10" s="39">
        <f t="shared" ref="E10" si="6">D10/B10</f>
        <v>0.51715966235121169</v>
      </c>
      <c r="F10" s="40">
        <f t="shared" ref="F10" si="7">D10/C10</f>
        <v>0.35450045075797942</v>
      </c>
      <c r="G10" s="41">
        <f>SUM(G6:G9)/1000</f>
        <v>5361.5186400000002</v>
      </c>
      <c r="H10" s="42">
        <f>SUM(H6:H9)/1000</f>
        <v>7049.5159199999998</v>
      </c>
      <c r="I10" s="42">
        <f>SUM(I6:I9)/1000</f>
        <v>3091.6478999999999</v>
      </c>
      <c r="J10" s="43">
        <f t="shared" si="4"/>
        <v>0.5766366038410341</v>
      </c>
      <c r="K10" s="44">
        <f t="shared" si="1"/>
        <v>0.43856173034928048</v>
      </c>
      <c r="L10" s="44">
        <f t="shared" ref="L10" si="8">I10/D10</f>
        <v>1.4174919148368499</v>
      </c>
    </row>
  </sheetData>
  <mergeCells count="6">
    <mergeCell ref="A1:J1"/>
    <mergeCell ref="D2:F2"/>
    <mergeCell ref="J2:L2"/>
    <mergeCell ref="A3:A4"/>
    <mergeCell ref="B3:F3"/>
    <mergeCell ref="G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2024-11-26T09:46:35Z</dcterms:created>
  <dcterms:modified xsi:type="dcterms:W3CDTF">2024-11-26T09:46:50Z</dcterms:modified>
</cp:coreProperties>
</file>