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298F4240-34BA-423E-AFDE-C5E5025A6333}" xr6:coauthVersionLast="47" xr6:coauthVersionMax="47" xr10:uidLastSave="{00000000-0000-0000-0000-000000000000}"/>
  <bookViews>
    <workbookView xWindow="-120" yWindow="-120" windowWidth="21840" windowHeight="13140" activeTab="3" xr2:uid="{00000000-000D-0000-FFFF-FFFF00000000}"/>
  </bookViews>
  <sheets>
    <sheet name="Прил 1" sheetId="1" r:id="rId1"/>
    <sheet name="прил 2" sheetId="3" r:id="rId2"/>
    <sheet name="прил 3" sheetId="4" r:id="rId3"/>
    <sheet name="прил 4" sheetId="5" r:id="rId4"/>
    <sheet name="прил 5" sheetId="6" r:id="rId5"/>
  </sheets>
  <externalReferences>
    <externalReference r:id="rId6"/>
    <externalReference r:id="rId7"/>
  </externalReferences>
  <definedNames>
    <definedName name="_xlnm.Print_Area" localSheetId="0">'Прил 1'!$A$1:$F$41</definedName>
    <definedName name="_xlnm.Print_Area" localSheetId="1">'прил 2'!$A$1:$H$103</definedName>
  </definedNames>
  <calcPr calcId="181029"/>
</workbook>
</file>

<file path=xl/calcChain.xml><?xml version="1.0" encoding="utf-8"?>
<calcChain xmlns="http://schemas.openxmlformats.org/spreadsheetml/2006/main">
  <c r="A40" i="5" l="1"/>
  <c r="A39" i="5"/>
  <c r="E37" i="4" l="1"/>
  <c r="E63" i="4" l="1"/>
  <c r="F37" i="4"/>
  <c r="G37" i="4"/>
  <c r="G66" i="4"/>
  <c r="F67" i="4"/>
  <c r="G67" i="4" s="1"/>
  <c r="G63" i="4" s="1"/>
  <c r="E39" i="4"/>
  <c r="A39" i="4"/>
  <c r="A40" i="4"/>
  <c r="F19" i="3"/>
  <c r="F20" i="3"/>
  <c r="F21" i="3"/>
  <c r="F22" i="3"/>
  <c r="F23" i="3"/>
  <c r="F24" i="3"/>
  <c r="F25" i="3" s="1"/>
  <c r="F26" i="3"/>
  <c r="F27" i="3"/>
  <c r="F28" i="3"/>
  <c r="F29" i="3"/>
  <c r="F30" i="3" s="1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53" i="3"/>
  <c r="F54" i="3"/>
  <c r="F55" i="3"/>
  <c r="F56" i="3"/>
  <c r="F57" i="3"/>
  <c r="F58" i="3"/>
  <c r="F59" i="3"/>
  <c r="F60" i="3"/>
  <c r="F61" i="3"/>
  <c r="F62" i="3"/>
  <c r="F63" i="3"/>
  <c r="F64" i="3"/>
  <c r="F67" i="3"/>
  <c r="F68" i="3"/>
  <c r="F69" i="3"/>
  <c r="F70" i="3"/>
  <c r="F72" i="3"/>
  <c r="F73" i="3"/>
  <c r="F74" i="3"/>
  <c r="F75" i="3"/>
  <c r="F76" i="3"/>
  <c r="F77" i="3"/>
  <c r="F78" i="3"/>
  <c r="G24" i="3"/>
  <c r="G21" i="3" s="1"/>
  <c r="G30" i="3"/>
  <c r="G27" i="3" s="1"/>
  <c r="G28" i="3" s="1"/>
  <c r="G36" i="3"/>
  <c r="G35" i="3" s="1"/>
  <c r="G34" i="3" s="1"/>
  <c r="G50" i="3"/>
  <c r="G47" i="3" s="1"/>
  <c r="G78" i="3"/>
  <c r="G77" i="3" s="1"/>
  <c r="G76" i="3" s="1"/>
  <c r="G75" i="3" s="1"/>
  <c r="G74" i="3" s="1"/>
  <c r="G60" i="3" s="1"/>
  <c r="C24" i="1"/>
  <c r="C25" i="1"/>
  <c r="C26" i="1"/>
  <c r="C27" i="1"/>
  <c r="C28" i="1"/>
  <c r="C29" i="1"/>
  <c r="C30" i="1"/>
  <c r="C33" i="1"/>
  <c r="C34" i="1"/>
  <c r="C23" i="1"/>
  <c r="C22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D19" i="1"/>
  <c r="H19" i="1"/>
  <c r="I18" i="1"/>
  <c r="F29" i="1"/>
  <c r="E29" i="1"/>
  <c r="F26" i="1"/>
  <c r="F24" i="1" s="1"/>
  <c r="F19" i="1" s="1"/>
  <c r="F18" i="1" s="1"/>
  <c r="E26" i="1"/>
  <c r="E24" i="1" s="1"/>
  <c r="F21" i="1"/>
  <c r="E21" i="1"/>
  <c r="F63" i="4" l="1"/>
  <c r="G48" i="3"/>
  <c r="G46" i="3"/>
  <c r="G45" i="3" s="1"/>
  <c r="G49" i="3"/>
  <c r="G23" i="3"/>
  <c r="G20" i="3"/>
  <c r="G22" i="3"/>
  <c r="G26" i="3"/>
  <c r="G29" i="3"/>
  <c r="E19" i="1"/>
  <c r="E18" i="1" s="1"/>
  <c r="G19" i="3" l="1"/>
  <c r="F41" i="5"/>
  <c r="F43" i="5"/>
  <c r="F45" i="5"/>
  <c r="E41" i="4"/>
  <c r="E43" i="4"/>
  <c r="E45" i="4"/>
  <c r="G92" i="3" l="1"/>
  <c r="G91" i="3" s="1"/>
  <c r="G90" i="3" s="1"/>
  <c r="H92" i="3"/>
  <c r="H91" i="3" s="1"/>
  <c r="H90" i="3" s="1"/>
  <c r="H35" i="5" l="1"/>
  <c r="H34" i="5" s="1"/>
  <c r="H33" i="5" s="1"/>
  <c r="G35" i="5"/>
  <c r="G34" i="5" s="1"/>
  <c r="G33" i="5" s="1"/>
  <c r="H68" i="5"/>
  <c r="G68" i="5"/>
  <c r="H60" i="5"/>
  <c r="G60" i="5"/>
  <c r="H66" i="5"/>
  <c r="G66" i="5"/>
  <c r="H54" i="5"/>
  <c r="G54" i="5"/>
  <c r="H56" i="5"/>
  <c r="G56" i="5"/>
  <c r="H29" i="5"/>
  <c r="G29" i="5"/>
  <c r="H25" i="5"/>
  <c r="H24" i="5" s="1"/>
  <c r="H23" i="5" s="1"/>
  <c r="G25" i="5"/>
  <c r="G24" i="5" s="1"/>
  <c r="G23" i="5" s="1"/>
  <c r="G18" i="5" s="1"/>
  <c r="E68" i="4"/>
  <c r="G68" i="4"/>
  <c r="F68" i="4"/>
  <c r="G60" i="4"/>
  <c r="F60" i="4"/>
  <c r="G56" i="4"/>
  <c r="F56" i="4"/>
  <c r="G54" i="4"/>
  <c r="G51" i="4" s="1"/>
  <c r="G18" i="4" s="1"/>
  <c r="F54" i="4"/>
  <c r="G36" i="4"/>
  <c r="F36" i="4"/>
  <c r="G30" i="4"/>
  <c r="F30" i="4"/>
  <c r="G26" i="4"/>
  <c r="G25" i="4" s="1"/>
  <c r="G24" i="4" s="1"/>
  <c r="G19" i="4" s="1"/>
  <c r="F26" i="4"/>
  <c r="F25" i="4" s="1"/>
  <c r="F24" i="4" s="1"/>
  <c r="F19" i="4" s="1"/>
  <c r="F51" i="4" l="1"/>
  <c r="H53" i="5"/>
  <c r="H52" i="5" s="1"/>
  <c r="H51" i="5" s="1"/>
  <c r="H18" i="5"/>
  <c r="G52" i="4"/>
  <c r="G53" i="4" s="1"/>
  <c r="G53" i="5"/>
  <c r="G52" i="5" s="1"/>
  <c r="G51" i="5" s="1"/>
  <c r="G17" i="5" s="1"/>
  <c r="G16" i="5" s="1"/>
  <c r="H99" i="3"/>
  <c r="H98" i="3" s="1"/>
  <c r="H97" i="3" s="1"/>
  <c r="H96" i="3" s="1"/>
  <c r="G99" i="3"/>
  <c r="G98" i="3" s="1"/>
  <c r="G97" i="3" s="1"/>
  <c r="G96" i="3" s="1"/>
  <c r="H78" i="3"/>
  <c r="H77" i="3" s="1"/>
  <c r="H76" i="3" s="1"/>
  <c r="H75" i="3" s="1"/>
  <c r="H74" i="3" s="1"/>
  <c r="H60" i="3" s="1"/>
  <c r="H50" i="3"/>
  <c r="H47" i="3" s="1"/>
  <c r="H36" i="3"/>
  <c r="H35" i="3" s="1"/>
  <c r="H34" i="3" s="1"/>
  <c r="H30" i="3"/>
  <c r="H27" i="3" s="1"/>
  <c r="H29" i="3" s="1"/>
  <c r="H24" i="3"/>
  <c r="H21" i="3" s="1"/>
  <c r="H17" i="5" l="1"/>
  <c r="H16" i="5" s="1"/>
  <c r="F52" i="4"/>
  <c r="F53" i="4" s="1"/>
  <c r="F18" i="4"/>
  <c r="H23" i="3"/>
  <c r="H20" i="3"/>
  <c r="H26" i="3"/>
  <c r="H49" i="3"/>
  <c r="H46" i="3"/>
  <c r="H45" i="3" s="1"/>
  <c r="H48" i="3"/>
  <c r="H28" i="3"/>
  <c r="H22" i="3"/>
  <c r="G18" i="3" l="1"/>
  <c r="H19" i="3"/>
  <c r="H18" i="3" s="1"/>
  <c r="H26" i="1"/>
  <c r="A56" i="4" l="1"/>
  <c r="A54" i="4"/>
  <c r="C48" i="3"/>
  <c r="A49" i="3"/>
  <c r="A48" i="3"/>
  <c r="C52" i="5"/>
  <c r="B52" i="4"/>
  <c r="C22" i="3"/>
  <c r="C28" i="3"/>
  <c r="E34" i="4"/>
  <c r="E33" i="4" l="1"/>
  <c r="A56" i="5"/>
  <c r="A54" i="5"/>
  <c r="E32" i="4" l="1"/>
  <c r="F35" i="5"/>
  <c r="F34" i="5" s="1"/>
  <c r="F33" i="5" s="1"/>
  <c r="E36" i="4" l="1"/>
  <c r="H29" i="1"/>
  <c r="H24" i="1"/>
  <c r="H21" i="1"/>
  <c r="H20" i="1" s="1"/>
  <c r="H18" i="1" l="1"/>
  <c r="E27" i="4"/>
  <c r="E28" i="4"/>
  <c r="E29" i="4"/>
  <c r="F30" i="5"/>
  <c r="F29" i="5" s="1"/>
  <c r="E22" i="4"/>
  <c r="F94" i="3"/>
  <c r="E26" i="4" l="1"/>
  <c r="F59" i="5"/>
  <c r="F55" i="5"/>
  <c r="F54" i="5" s="1"/>
  <c r="F28" i="5"/>
  <c r="F57" i="5"/>
  <c r="F61" i="5"/>
  <c r="E21" i="4"/>
  <c r="F58" i="5"/>
  <c r="F26" i="5"/>
  <c r="E54" i="4"/>
  <c r="E30" i="4"/>
  <c r="F22" i="5"/>
  <c r="F21" i="5" s="1"/>
  <c r="F20" i="5" s="1"/>
  <c r="F19" i="5" s="1"/>
  <c r="F27" i="5"/>
  <c r="E56" i="4"/>
  <c r="E60" i="4"/>
  <c r="E51" i="4" l="1"/>
  <c r="E25" i="4"/>
  <c r="E24" i="4" s="1"/>
  <c r="F60" i="5"/>
  <c r="F56" i="5"/>
  <c r="F25" i="5"/>
  <c r="F24" i="5" s="1"/>
  <c r="F23" i="5" s="1"/>
  <c r="F18" i="5" s="1"/>
  <c r="E20" i="4"/>
  <c r="F51" i="5" l="1"/>
  <c r="F16" i="5" s="1"/>
  <c r="E53" i="4"/>
  <c r="E52" i="4"/>
  <c r="F52" i="5" l="1"/>
  <c r="F53" i="5"/>
  <c r="E19" i="4" l="1"/>
  <c r="E18" i="4" l="1"/>
</calcChain>
</file>

<file path=xl/sharedStrings.xml><?xml version="1.0" encoding="utf-8"?>
<sst xmlns="http://schemas.openxmlformats.org/spreadsheetml/2006/main" count="753" uniqueCount="254">
  <si>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</si>
  <si>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</si>
  <si>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</si>
  <si>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</si>
  <si>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</si>
  <si>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</si>
  <si>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</si>
  <si>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</si>
  <si>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</si>
  <si>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</si>
  <si>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</si>
  <si>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</si>
  <si>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</si>
  <si>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</si>
  <si>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</si>
  <si>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</si>
  <si>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</si>
  <si>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</si>
  <si>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</si>
  <si>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</si>
  <si>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</si>
  <si>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</si>
  <si>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</si>
  <si>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</si>
  <si>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</si>
  <si>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</si>
  <si>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</si>
  <si>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</si>
  <si>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</si>
  <si>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</si>
  <si>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</si>
  <si>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</si>
  <si>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Секретарь Совета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</si>
  <si>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</si>
  <si>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</si>
  <si>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</si>
  <si>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</si>
  <si>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</si>
  <si>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</si>
  <si>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</si>
  <si>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</si>
  <si>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</si>
  <si>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</si>
  <si>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</si>
  <si>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</si>
  <si>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</si>
  <si>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</si>
  <si>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</si>
  <si>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</si>
  <si>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</si>
  <si>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 30 0 00   00000</t>
  </si>
  <si>
    <t>30 1 00 00000</t>
  </si>
  <si>
    <t>Основное мероприятие «Содержание и ремонт дорог в населенных пунктах»</t>
  </si>
  <si>
    <t>30 1 01 00000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</si>
  <si>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</si>
  <si>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</si>
  <si>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</si>
  <si>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</si>
  <si>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</si>
  <si>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</si>
  <si>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</si>
  <si>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</si>
  <si>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</si>
  <si>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</si>
  <si>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</si>
  <si>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</si>
  <si>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</si>
  <si>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</si>
  <si>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</si>
  <si>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</si>
  <si>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</si>
  <si>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Ведомство</t>
  </si>
  <si>
    <t>30 0 00 00000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</si>
  <si>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</si>
  <si>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</si>
  <si>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0100</t>
  </si>
  <si>
    <t>0102</t>
  </si>
  <si>
    <t>0104</t>
  </si>
  <si>
    <t>0111</t>
  </si>
  <si>
    <t>0200</t>
  </si>
  <si>
    <t>0203</t>
  </si>
  <si>
    <t>0500</t>
  </si>
  <si>
    <t>0503</t>
  </si>
  <si>
    <t>Совета сельского поселения Ижболдинский сельсовет</t>
  </si>
  <si>
    <t xml:space="preserve">"О бюджете сельского поселения Ижболдинский сельсовет </t>
  </si>
  <si>
    <t>в бюджет сельского поселения Ижболдинский сельсовет муниципального района</t>
  </si>
  <si>
    <t xml:space="preserve">Распределение бюджетных ассигнований сельского поселения Ижболдинский сельсовет муниципального </t>
  </si>
  <si>
    <t>Администрация сельского поселения Ижболдинский сельсовет муниципального района Янаульский район Республики Башкортостан</t>
  </si>
  <si>
    <t>Основное мероприятие «Благоустройство территорий населенных пунктов"</t>
  </si>
  <si>
    <t>Основное мероприятие "Благоустройство территорий населенных пунктов"</t>
  </si>
  <si>
    <t>Подпрограмма "Благоустройство территорий населенных пунктов"</t>
  </si>
  <si>
    <t xml:space="preserve">Ведомственная структура  расходов бюджета сельского поселения Ижболдинский сельсовет  </t>
  </si>
  <si>
    <t>2 02 35118 10 0000 150</t>
  </si>
  <si>
    <t>2 02 49999 10 7404 150</t>
  </si>
  <si>
    <t>Подпрограмма «Коммунальное хозяйство»</t>
  </si>
  <si>
    <t>30 4 00 00000</t>
  </si>
  <si>
    <t>Основное мероприятие «Содержание и развитие жилищно-коммунального хозяйства в сельском поселении»</t>
  </si>
  <si>
    <t>30 4 04 00000</t>
  </si>
  <si>
    <t>30 4 04 74040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</si>
  <si>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</si>
  <si>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</si>
  <si>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</si>
  <si>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49 0 00 00000</t>
  </si>
  <si>
    <t>49 0 01 02030</t>
  </si>
  <si>
    <t>49 0 01 02040</t>
  </si>
  <si>
    <t>49 0 01 51180</t>
  </si>
  <si>
    <t>49 0 01 02040</t>
  </si>
  <si>
    <t>(руб.)</t>
  </si>
  <si>
    <t>2024 год</t>
  </si>
  <si>
    <t>Приложение №1 к решению</t>
  </si>
  <si>
    <t>Приложение №2 к решению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</si>
  <si>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</si>
  <si>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</si>
  <si>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характера,пожарная безопасность</t>
  </si>
  <si>
    <t>0310</t>
  </si>
  <si>
    <t>Подпрограмма  «Обеспечение пожарной безопасности»</t>
  </si>
  <si>
    <t> 30 3 00   00000</t>
  </si>
  <si>
    <t>Основное мероприятие "Обеспечение пожарной безопасности на территории сельского поселения"</t>
  </si>
  <si>
    <t> 30 3 03   00000</t>
  </si>
  <si>
    <t> 30 3 03   74040</t>
  </si>
  <si>
    <t>30 3 03 74040</t>
  </si>
  <si>
    <t>30 3 00 00000</t>
  </si>
  <si>
    <t>30 3 03 00000</t>
  </si>
  <si>
    <t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Ижболдинский сельсовет  муниципального района Янаульский район Республики Башкортостан"  </t>
  </si>
  <si>
    <t>49 0 01 00000</t>
  </si>
  <si>
    <t>Глава муниципального образования</t>
  </si>
  <si>
    <t>Аппараты органов государственной власти Республики Башкортостан</t>
  </si>
  <si>
    <t>Республики Башкортостан на 2023 год и на плановый</t>
  </si>
  <si>
    <t>период 2024 и 2025 годов"</t>
  </si>
  <si>
    <t>2025 год</t>
  </si>
  <si>
    <t>Муниципальная программа «Совершенствование деятельности органов местного самоуаправления сельского поселения Ижболдинский сельсовет муниципального района Янаульский район Республики Башкортостан на 2023-2025 годы»</t>
  </si>
  <si>
    <t>Муниципальная программа «Благоустройство населенных пунктов сельского поселения Ижболдинский сельсовет муниципального района Янаульский район Республики Башкортостан на 2023-2025 годы»</t>
  </si>
  <si>
    <t>Муниципальная программа "Благоустройство населенных пунктов сельского поселения Ижболдинский сельсовет муниципального района Янаульский район Республики Башкортостан на 2023-2025 годы"</t>
  </si>
  <si>
    <t>Основное мероприятие «Обеспечение деятельности органов местного самоуправления сельского поселения  Ижболдинский  сельсовет муниципального района Янаульский район Республики Башкортостан»</t>
  </si>
  <si>
    <t xml:space="preserve">Основное мероприятие «Обеспечение деятельности органов местного самоуправления сельского поселения  Ижболдинский  сельсовет муниципального района Янаульский район Республики Башкортостан»
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</si>
  <si>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 в границах  сельских поселений)</t>
  </si>
  <si>
    <t>Янаульский район Республики Башкортостан на 2023 год и на плановый период 2024 и 2025 годов</t>
  </si>
  <si>
    <t>района Янаульский район Республики Башкортостан на 2023 год и на плановый период 2024 и 2025 годоа по разделам,</t>
  </si>
  <si>
    <t>подразделам, целевым статьям(муниципальным программам и непрограммным направлениям деятельности),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</si>
  <si>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и охране окружающей среды в границах сельских поселений</t>
  </si>
  <si>
    <t>ОХРАНА ОКРУЖАЮЩЕЙ СРЕДЫ</t>
  </si>
  <si>
    <t>Мероприятия по охране окружающей среды</t>
  </si>
  <si>
    <t xml:space="preserve"> 
Охрана окружающей среды</t>
  </si>
  <si>
    <t>района Янаульский район Республики Башкортостан на 2023 год и на плановый период 2024 и 2025 годов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</si>
  <si>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охране окружающей среды в границах сельских поселений</t>
  </si>
  <si>
    <t xml:space="preserve"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охране окружающей среды в границах сельских поселений
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</si>
  <si>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 охране окружающей среды в границах сельских поселений</t>
  </si>
  <si>
    <t>Приложение №4 к решению</t>
  </si>
  <si>
    <t>муниципального района Янаульский район Республики Башкортостан на 2023 год и на плановый период 2024 и 2025 годов</t>
  </si>
  <si>
    <t>0605</t>
  </si>
  <si>
    <t>30 6 06 00000</t>
  </si>
  <si>
    <t>30 6 06 74040</t>
  </si>
  <si>
    <t>изменения в 2023 году</t>
  </si>
  <si>
    <t>2023 год с учетом изменений</t>
  </si>
  <si>
    <t>+94 336,85</t>
  </si>
  <si>
    <t>( руб )</t>
  </si>
  <si>
    <t>Код бюджетной классификации</t>
  </si>
  <si>
    <t>Наименование кода бюджетной классификации</t>
  </si>
  <si>
    <t>Всего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</si>
  <si>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</si>
  <si>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</si>
  <si>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</si>
  <si>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</si>
  <si>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01 05 02 01 10 0000 000</t>
  </si>
  <si>
    <t>Прочие остатки денежных средств бюджетов сельских поселений</t>
  </si>
  <si>
    <t>Секретарь Совета:</t>
  </si>
  <si>
    <t>Приложение №5 к решению</t>
  </si>
  <si>
    <t>Республики  Башкортостан на 2023 год и  на плановый</t>
  </si>
  <si>
    <t>Источники финансирования дефицита бюджета сельского поселения Ижболдинский сельсовет муниципального района Янаульский район Республики Башкортостан на 2023 год</t>
  </si>
  <si>
    <t>БЕЗВОЗМЕЗДНЫЕ ПОСТУПЛЕНИЯ</t>
  </si>
  <si>
    <t>791 2 02 40 014 10 0000 150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</si>
  <si>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</si>
  <si>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ЭКОНОМИКА</t>
  </si>
  <si>
    <t>0400</t>
  </si>
  <si>
    <t>Дорожное хозяйство</t>
  </si>
  <si>
    <t>0409</t>
  </si>
  <si>
    <t> 30 0 00 00000</t>
  </si>
  <si>
    <t>Подпрограмма  «Дорожное хозяйство»</t>
  </si>
  <si>
    <t>30 1 01 03150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</si>
  <si>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</si>
  <si>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30 6 00 00000</t>
  </si>
  <si>
    <t>Муниципальная программа «Благоустройство населённых пунктов сельского поселения Ижболдинский сельсовет муниципального района Янаульский район Республики Башкортостан на период 2023-2025 годы»</t>
  </si>
  <si>
    <t>1 17 00 000 00 0000 000</t>
  </si>
  <si>
    <t>ПРОЧИЕ 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</si>
  <si>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</si>
  <si>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</si>
  <si>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0502</t>
  </si>
  <si>
    <t>Коммунальное хозяйство</t>
  </si>
  <si>
    <t>Реализация проектов развития общественной инфраструктуры, основанных на местных инициативах за счет средств бюджетов</t>
  </si>
  <si>
    <t xml:space="preserve">Реализация проектов развития общественной инфраструктуры ,основанных на местных инициативах, за счет средств,поступивших от физических лиц </t>
  </si>
  <si>
    <t>Реализация проектов развития общественной инфраструктуры ,основанных на местных инициативах,за счет средств,поступивших от юридических лиц</t>
  </si>
  <si>
    <t>30 4 04 S2471</t>
  </si>
  <si>
    <t>30 4 04 S2472</t>
  </si>
  <si>
    <t>30 4 04 S2473</t>
  </si>
  <si>
    <t xml:space="preserve"> 182 1 01 02010 01 0000 110</t>
  </si>
  <si>
    <t>Муниципальная программа «Благоустройство населенных пунктов сельского поселения Ижболдинский сельсовет муниципального района Янаульский район Республики Башкортостан на 2022-2024 годы»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</si>
  <si>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 и охране окружающей среды в границах сельских поселений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</si>
  <si>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</si>
  <si>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+28 082,00</t>
  </si>
  <si>
    <t>706 1 11 05 025 10 0000 120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</si>
  <si>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</si>
  <si>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+269 918,00</t>
  </si>
  <si>
    <t>+298 000,00</t>
  </si>
  <si>
    <t>Республики Башкортостан от 28.12.2023 г.№42/5</t>
  </si>
  <si>
    <t>+ 119 914,49</t>
  </si>
  <si>
    <t>1400</t>
  </si>
  <si>
    <t>1403</t>
  </si>
  <si>
    <t>-403 041,51</t>
  </si>
  <si>
    <t>-393 041,51</t>
  </si>
  <si>
    <t>0,00</t>
  </si>
  <si>
    <t>-10 000,00</t>
  </si>
  <si>
    <t>Республики  Башкортостан от 28.12.2023_ г.№42/5</t>
  </si>
  <si>
    <t xml:space="preserve"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</t>
  </si>
  <si>
    <t>МЕЖБЮДЖЕТНЫЕ ТРАНСФЕРТЫ ОБЩЕГО ХАРАКТЕРА БЮДЖЕТАМ БЮДЖЕТНОЙ СИСТЕМЫ РОССИЙСКОЙ ФЕДЕРАЦИИ</t>
  </si>
  <si>
    <t xml:space="preserve"> 
Прочие межбюджетные трансферты общего характера</t>
  </si>
  <si>
    <t> 9900000000</t>
  </si>
  <si>
    <t>Межбюджетные трансферты</t>
  </si>
  <si>
    <t>+254 202,27</t>
  </si>
  <si>
    <t>+190 825,56</t>
  </si>
  <si>
    <t>+73 376,71</t>
  </si>
  <si>
    <t>+88 230,21</t>
  </si>
  <si>
    <t>+0,00</t>
  </si>
  <si>
    <t>+265 025,22</t>
  </si>
  <si>
    <t>+399 000,00</t>
  </si>
  <si>
    <t>+874,46</t>
  </si>
  <si>
    <t>+1 000,00</t>
  </si>
  <si>
    <t>+687,00</t>
  </si>
  <si>
    <t>-133 974,78</t>
  </si>
  <si>
    <t>-14 853,50</t>
  </si>
  <si>
    <t>106 400,00</t>
  </si>
  <si>
    <t>-134 974,78</t>
  </si>
  <si>
    <t>-135 849,24</t>
  </si>
  <si>
    <t>874,46</t>
  </si>
  <si>
    <t>990 00 07500</t>
  </si>
  <si>
    <t>99 0 00 07400</t>
  </si>
  <si>
    <t>Иные безвозмездные и безвозвратные перечисления</t>
  </si>
  <si>
    <t>+119 914,49</t>
  </si>
  <si>
    <t>0</t>
  </si>
  <si>
    <t>-400 000,0</t>
  </si>
  <si>
    <t>0,0</t>
  </si>
  <si>
    <t>-135 849,34</t>
  </si>
  <si>
    <t>+1 000,0</t>
  </si>
  <si>
    <t>+399 000,0</t>
  </si>
  <si>
    <t>-14 853,5</t>
  </si>
  <si>
    <t>+687</t>
  </si>
  <si>
    <t>-10 000,0</t>
  </si>
  <si>
    <t>Р.Ш.Аптикаева</t>
  </si>
  <si>
    <t>-10,000,0</t>
  </si>
  <si>
    <t>-10000,0</t>
  </si>
  <si>
    <t>+687,0</t>
  </si>
  <si>
    <t>+1000,0</t>
  </si>
  <si>
    <t>99 0 00 0000</t>
  </si>
  <si>
    <t>-9313,0</t>
  </si>
  <si>
    <t>+264 202,27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</si>
</sst>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_ ;[Red]\-#,##0.00\ 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164" fontId="2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4" fontId="7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4" fontId="1" fillId="0" borderId="0" xfId="0" applyNumberFormat="1" applyFont="1" applyAlignment="1">
      <alignment horizontal="right" vertical="center" wrapText="1"/>
    </xf>
    <xf numFmtId="0" fontId="1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justify" vertical="top" wrapText="1"/>
    </xf>
    <xf numFmtId="0" fontId="15" fillId="3" borderId="1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justify" vertical="top" wrapText="1"/>
    </xf>
    <xf numFmtId="49" fontId="10" fillId="0" borderId="6" xfId="0" applyNumberFormat="1" applyFont="1" applyBorder="1" applyAlignment="1">
      <alignment horizontal="right" vertical="center" wrapText="1"/>
    </xf>
    <xf numFmtId="49" fontId="9" fillId="0" borderId="6" xfId="0" applyNumberFormat="1" applyFont="1" applyBorder="1" applyAlignment="1">
      <alignment horizontal="right" vertical="center" wrapText="1"/>
    </xf>
    <xf numFmtId="49" fontId="7" fillId="0" borderId="6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justify" vertical="top" wrapText="1"/>
    </xf>
    <xf numFmtId="0" fontId="10" fillId="0" borderId="7" xfId="0" applyFont="1" applyBorder="1" applyAlignment="1">
      <alignment vertical="top" wrapText="1"/>
    </xf>
    <xf numFmtId="0" fontId="10" fillId="0" borderId="7" xfId="0" applyFont="1" applyBorder="1" applyAlignment="1">
      <alignment horizontal="justify" vertical="top" wrapText="1"/>
    </xf>
    <xf numFmtId="0" fontId="15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17" fillId="0" borderId="1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10" fillId="0" borderId="2" xfId="0" applyNumberFormat="1" applyFont="1" applyBorder="1" applyAlignment="1">
      <alignment horizontal="right" vertical="top" wrapText="1"/>
    </xf>
    <xf numFmtId="4" fontId="10" fillId="0" borderId="6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4" fontId="9" fillId="0" borderId="6" xfId="0" applyNumberFormat="1" applyFont="1" applyBorder="1" applyAlignment="1">
      <alignment horizontal="right" vertical="top" wrapText="1"/>
    </xf>
    <xf numFmtId="4" fontId="16" fillId="3" borderId="6" xfId="0" applyNumberFormat="1" applyFont="1" applyFill="1" applyBorder="1" applyAlignment="1">
      <alignment horizontal="right" vertical="center" wrapText="1"/>
    </xf>
    <xf numFmtId="4" fontId="15" fillId="3" borderId="6" xfId="0" applyNumberFormat="1" applyFont="1" applyFill="1" applyBorder="1" applyAlignment="1">
      <alignment horizontal="right" vertical="center" wrapText="1"/>
    </xf>
    <xf numFmtId="4" fontId="10" fillId="0" borderId="7" xfId="0" applyNumberFormat="1" applyFont="1" applyBorder="1" applyAlignment="1">
      <alignment horizontal="right" vertical="top" wrapText="1"/>
    </xf>
    <xf numFmtId="4" fontId="0" fillId="0" borderId="0" xfId="0" applyNumberFormat="1"/>
    <xf numFmtId="0" fontId="18" fillId="0" borderId="0" xfId="0" applyFont="1"/>
    <xf numFmtId="4" fontId="18" fillId="0" borderId="0" xfId="0" applyNumberFormat="1" applyFont="1"/>
    <xf numFmtId="49" fontId="17" fillId="0" borderId="1" xfId="0" applyNumberFormat="1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/>
    <xf numFmtId="4" fontId="1" fillId="0" borderId="3" xfId="0" applyNumberFormat="1" applyFont="1" applyBorder="1"/>
    <xf numFmtId="4" fontId="18" fillId="0" borderId="1" xfId="0" applyNumberFormat="1" applyFont="1" applyBorder="1"/>
    <xf numFmtId="4" fontId="2" fillId="2" borderId="3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vertical="top" wrapText="1"/>
    </xf>
    <xf numFmtId="49" fontId="0" fillId="0" borderId="0" xfId="0" applyNumberFormat="1"/>
    <xf numFmtId="4" fontId="9" fillId="0" borderId="2" xfId="0" applyNumberFormat="1" applyFont="1" applyBorder="1" applyAlignment="1">
      <alignment horizontal="right" vertical="top" wrapText="1"/>
    </xf>
    <xf numFmtId="166" fontId="20" fillId="0" borderId="8" xfId="0" applyNumberFormat="1" applyFont="1" applyBorder="1" applyAlignment="1">
      <alignment horizontal="right"/>
    </xf>
    <xf numFmtId="166" fontId="20" fillId="0" borderId="9" xfId="0" applyNumberFormat="1" applyFont="1" applyBorder="1" applyAlignment="1">
      <alignment horizontal="right"/>
    </xf>
    <xf numFmtId="166" fontId="2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AppData\Local\Temp\Rar$DIa12508.14662\&#1054;&#1090;&#1095;&#1077;&#1090;%20&#1074;%20&#1055;&#1088;&#1072;&#1074;&#1080;&#1090;2.4%20&#1056;&#1072;&#1089;&#1093;&#1086;&#1076;&#1099;%20&#1056;&#1055;,%20&#1062;&#1057;&#1056;,%20&#1042;&#1056;.xls" TargetMode="External"/><Relationship Id="rId1" Type="http://schemas.openxmlformats.org/officeDocument/2006/relationships/externalLinkPath" Target="/Users/User/AppData/Local/Temp/Rar$DIa12508.14662/&#1054;&#1090;&#1095;&#1077;&#1090;%20&#1074;%20&#1055;&#1088;&#1072;&#1074;&#1080;&#1090;2.4%20&#1056;&#1072;&#1089;&#1093;&#1086;&#1076;&#1099;%20&#1056;&#1055;,%20&#1062;&#1057;&#1056;,%20&#1042;&#1056;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AppData\Local\Temp\Rar$DIa10324.45548\&#1054;&#1090;&#1095;&#1077;&#1090;%20&#1074;%20&#1055;&#1088;&#1072;&#1074;&#1080;&#1090;2.3%20&#1056;&#1072;&#1089;&#1093;&#1086;&#1076;&#1099;%20(&#1094;&#1077;&#1083;&#1100;,&#1074;&#1080;&#1076;).xls" TargetMode="External"/><Relationship Id="rId1" Type="http://schemas.openxmlformats.org/officeDocument/2006/relationships/externalLinkPath" Target="/Users/User/AppData/Local/Temp/Rar$DIa10324.45548/&#1054;&#1090;&#1095;&#1077;&#1090;%20&#1074;%20&#1055;&#1088;&#1072;&#1074;&#1080;&#1090;2.3%20&#1056;&#1072;&#1089;&#1093;&#1086;&#1076;&#1099;%20(&#1094;&#1077;&#1083;&#1100;,&#1074;&#1080;&#107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Результат"/>
    </sheetNames>
    <sheetDataSet>
      <sheetData sheetId="0">
        <row r="8">
          <cell r="L8">
            <v>3312762.27</v>
          </cell>
        </row>
        <row r="9">
          <cell r="L9">
            <v>1260551.56</v>
          </cell>
        </row>
        <row r="10">
          <cell r="L10">
            <v>1260551.56</v>
          </cell>
        </row>
        <row r="11">
          <cell r="L11">
            <v>1260551.56</v>
          </cell>
        </row>
        <row r="12">
          <cell r="L12">
            <v>1260551.56</v>
          </cell>
        </row>
        <row r="13">
          <cell r="L13">
            <v>1260551.56</v>
          </cell>
        </row>
        <row r="14">
          <cell r="L14">
            <v>2052210.71</v>
          </cell>
        </row>
        <row r="15">
          <cell r="L15">
            <v>2052210.71</v>
          </cell>
        </row>
        <row r="16">
          <cell r="L16">
            <v>2052210.71</v>
          </cell>
        </row>
        <row r="17">
          <cell r="L17">
            <v>2052210.71</v>
          </cell>
        </row>
        <row r="18">
          <cell r="L18">
            <v>1621177.21</v>
          </cell>
        </row>
        <row r="19">
          <cell r="L19">
            <v>402824.05</v>
          </cell>
        </row>
        <row r="20">
          <cell r="L20">
            <v>28209.45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126400</v>
          </cell>
        </row>
        <row r="26">
          <cell r="L26">
            <v>126400</v>
          </cell>
        </row>
        <row r="27">
          <cell r="L27">
            <v>126400</v>
          </cell>
        </row>
        <row r="28">
          <cell r="L28">
            <v>126400</v>
          </cell>
        </row>
        <row r="29">
          <cell r="L29">
            <v>126400</v>
          </cell>
        </row>
        <row r="30">
          <cell r="L30">
            <v>116400</v>
          </cell>
        </row>
        <row r="31">
          <cell r="L31">
            <v>10000</v>
          </cell>
        </row>
        <row r="32">
          <cell r="L32">
            <v>910893.84</v>
          </cell>
        </row>
        <row r="33">
          <cell r="L33">
            <v>910893.84</v>
          </cell>
        </row>
        <row r="34">
          <cell r="L34">
            <v>910893.84</v>
          </cell>
        </row>
        <row r="35">
          <cell r="L35">
            <v>910893.84</v>
          </cell>
        </row>
        <row r="36">
          <cell r="L36">
            <v>910893.84</v>
          </cell>
        </row>
        <row r="37">
          <cell r="L37">
            <v>910893.84</v>
          </cell>
        </row>
        <row r="38">
          <cell r="L38">
            <v>910893.84</v>
          </cell>
        </row>
        <row r="39">
          <cell r="L39">
            <v>2540303.0699999998</v>
          </cell>
        </row>
        <row r="40">
          <cell r="L40">
            <v>1649501</v>
          </cell>
        </row>
        <row r="41">
          <cell r="L41">
            <v>1649501</v>
          </cell>
        </row>
        <row r="42">
          <cell r="L42">
            <v>1649501</v>
          </cell>
        </row>
        <row r="43">
          <cell r="L43">
            <v>1649501</v>
          </cell>
        </row>
        <row r="46">
          <cell r="L46">
            <v>1085501</v>
          </cell>
        </row>
        <row r="47">
          <cell r="L47">
            <v>1085501</v>
          </cell>
        </row>
        <row r="48">
          <cell r="L48">
            <v>85000</v>
          </cell>
        </row>
        <row r="49">
          <cell r="L49">
            <v>85000</v>
          </cell>
        </row>
        <row r="50">
          <cell r="L50">
            <v>80000</v>
          </cell>
        </row>
        <row r="51">
          <cell r="L51">
            <v>80000</v>
          </cell>
        </row>
        <row r="52">
          <cell r="L52">
            <v>890802.07</v>
          </cell>
        </row>
        <row r="53">
          <cell r="L53">
            <v>890802.07</v>
          </cell>
        </row>
        <row r="54">
          <cell r="L54">
            <v>890802.07</v>
          </cell>
        </row>
        <row r="55">
          <cell r="L55">
            <v>890802.07</v>
          </cell>
        </row>
        <row r="56">
          <cell r="L56">
            <v>789802.07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Результат"/>
    </sheetNames>
    <sheetDataSet>
      <sheetData sheetId="0">
        <row r="35">
          <cell r="A35" t="str">
            <v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v>
          </cell>
        </row>
        <row r="36">
          <cell r="A36" t="str">
            <v>Закупка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O41"/>
  <sheetViews>
    <sheetView view="pageBreakPreview" topLeftCell="A8" zoomScale="60" zoomScaleNormal="70" workbookViewId="0">
      <selection activeCell="D40" sqref="D40"/>
    </sheetView>
  </sheetViews>
  <sheetFormatPr defaultRowHeight="15.75" x14ac:dyDescent="0.25"/>
  <cols>
    <col min="1" max="1" width="31.7109375" customWidth="1"/>
    <col min="2" max="2" width="61.5703125" customWidth="1"/>
    <col min="3" max="3" width="26" customWidth="1"/>
    <col min="4" max="4" width="25.7109375" customWidth="1"/>
    <col min="5" max="5" width="15.5703125" customWidth="1"/>
    <col min="6" max="6" width="19.140625" customWidth="1"/>
    <col min="7" max="7" width="17.7109375" customWidth="1"/>
    <col min="8" max="8" width="17.140625" customWidth="1"/>
    <col min="9" max="9" width="15.28515625" style="104" customWidth="1"/>
  </cols>
  <sheetData>
    <row r="1" spans="1:8" x14ac:dyDescent="0.25">
      <c r="A1" s="1"/>
      <c r="C1" s="90"/>
      <c r="D1" s="90" t="s">
        <v>109</v>
      </c>
      <c r="E1" s="90"/>
      <c r="F1" s="90"/>
      <c r="G1" s="90"/>
      <c r="H1" s="90"/>
    </row>
    <row r="2" spans="1:8" x14ac:dyDescent="0.25">
      <c r="A2" s="1"/>
      <c r="C2" s="90"/>
      <c r="D2" s="90" t="s">
        <v>83</v>
      </c>
      <c r="E2" s="90"/>
      <c r="F2" s="90"/>
      <c r="G2" s="90"/>
      <c r="H2" s="90"/>
    </row>
    <row r="3" spans="1:8" x14ac:dyDescent="0.25">
      <c r="A3" s="1"/>
      <c r="C3" s="90"/>
      <c r="D3" s="90" t="s">
        <v>30</v>
      </c>
      <c r="E3" s="90"/>
      <c r="F3" s="90"/>
      <c r="G3" s="90"/>
      <c r="H3" s="90"/>
    </row>
    <row r="4" spans="1:8" x14ac:dyDescent="0.25">
      <c r="A4" s="1"/>
      <c r="C4" s="91"/>
      <c r="D4" s="91" t="s">
        <v>203</v>
      </c>
      <c r="E4" s="91"/>
      <c r="F4" s="91"/>
      <c r="G4" s="91"/>
      <c r="H4" s="91"/>
    </row>
    <row r="5" spans="1:8" x14ac:dyDescent="0.25">
      <c r="A5" s="1"/>
      <c r="C5" s="90"/>
      <c r="D5" s="90" t="s">
        <v>84</v>
      </c>
      <c r="E5" s="90"/>
      <c r="F5" s="90"/>
      <c r="G5" s="90"/>
      <c r="H5" s="90"/>
    </row>
    <row r="6" spans="1:8" x14ac:dyDescent="0.25">
      <c r="A6" s="1"/>
      <c r="C6" s="90"/>
      <c r="D6" s="90" t="s">
        <v>30</v>
      </c>
      <c r="E6" s="90"/>
      <c r="F6" s="90"/>
      <c r="G6" s="90"/>
      <c r="H6" s="90"/>
    </row>
    <row r="7" spans="1:8" x14ac:dyDescent="0.25">
      <c r="A7" s="1"/>
      <c r="C7" s="90"/>
      <c r="D7" s="90" t="s">
        <v>127</v>
      </c>
      <c r="E7" s="90"/>
      <c r="F7" s="90"/>
      <c r="G7" s="90"/>
      <c r="H7" s="90"/>
    </row>
    <row r="8" spans="1:8" x14ac:dyDescent="0.25">
      <c r="A8" s="1"/>
      <c r="C8" s="90"/>
      <c r="D8" s="90" t="s">
        <v>128</v>
      </c>
      <c r="E8" s="90"/>
      <c r="F8" s="90"/>
      <c r="G8" s="90"/>
      <c r="H8" s="90"/>
    </row>
    <row r="9" spans="1:8" x14ac:dyDescent="0.25">
      <c r="A9" s="1"/>
      <c r="B9" s="15"/>
      <c r="C9" s="15"/>
      <c r="D9" s="15"/>
      <c r="E9" s="15"/>
      <c r="F9" s="15"/>
      <c r="G9" s="15"/>
      <c r="H9" s="15"/>
    </row>
    <row r="10" spans="1:8" ht="18.75" x14ac:dyDescent="0.3">
      <c r="A10" s="1"/>
      <c r="B10" s="16" t="s">
        <v>31</v>
      </c>
      <c r="C10" s="16"/>
      <c r="D10" s="16"/>
      <c r="E10" s="16"/>
      <c r="F10" s="16"/>
      <c r="G10" s="16"/>
      <c r="H10" s="15"/>
    </row>
    <row r="11" spans="1:8" ht="18.75" x14ac:dyDescent="0.3">
      <c r="A11" s="1"/>
      <c r="B11" s="16" t="s">
        <v>85</v>
      </c>
      <c r="C11" s="16"/>
      <c r="D11" s="16"/>
      <c r="E11" s="16"/>
      <c r="F11" s="16"/>
      <c r="G11" s="16"/>
      <c r="H11" s="15"/>
    </row>
    <row r="12" spans="1:8" ht="18.75" x14ac:dyDescent="0.3">
      <c r="A12" s="1"/>
      <c r="B12" s="16" t="s">
        <v>136</v>
      </c>
      <c r="C12" s="16"/>
      <c r="D12" s="16"/>
      <c r="E12" s="16"/>
      <c r="F12" s="16"/>
      <c r="G12" s="16"/>
      <c r="H12" s="3"/>
    </row>
    <row r="13" spans="1:8" x14ac:dyDescent="0.25">
      <c r="A13" s="1"/>
      <c r="B13" s="2"/>
      <c r="C13" s="2"/>
      <c r="D13" s="2"/>
      <c r="E13" s="2"/>
      <c r="F13" s="2"/>
      <c r="G13" s="2"/>
      <c r="H13" s="1"/>
    </row>
    <row r="14" spans="1:8" x14ac:dyDescent="0.25">
      <c r="A14" s="1"/>
      <c r="B14" s="2"/>
      <c r="C14" s="2"/>
      <c r="D14" s="2"/>
      <c r="E14" s="2"/>
      <c r="F14" s="5" t="s">
        <v>107</v>
      </c>
      <c r="G14" s="2"/>
    </row>
    <row r="15" spans="1:8" ht="28.5" customHeight="1" x14ac:dyDescent="0.25">
      <c r="A15" s="120" t="s">
        <v>0</v>
      </c>
      <c r="B15" s="120" t="s">
        <v>1</v>
      </c>
      <c r="C15" s="121" t="s">
        <v>2</v>
      </c>
      <c r="D15" s="122"/>
      <c r="E15" s="122"/>
      <c r="F15" s="123"/>
      <c r="G15" s="121" t="s">
        <v>2</v>
      </c>
      <c r="H15" s="122"/>
    </row>
    <row r="16" spans="1:8" ht="15" hidden="1" customHeight="1" x14ac:dyDescent="0.25">
      <c r="A16" s="120"/>
      <c r="B16" s="120"/>
      <c r="C16" s="59"/>
      <c r="D16" s="59"/>
      <c r="E16" s="59"/>
      <c r="F16" s="59"/>
      <c r="G16" s="59"/>
      <c r="H16" s="43"/>
    </row>
    <row r="17" spans="1:15" ht="50.25" customHeight="1" x14ac:dyDescent="0.25">
      <c r="A17" s="120"/>
      <c r="B17" s="120"/>
      <c r="C17" s="45" t="s">
        <v>152</v>
      </c>
      <c r="D17" s="45" t="s">
        <v>153</v>
      </c>
      <c r="E17" s="45" t="s">
        <v>108</v>
      </c>
      <c r="F17" s="45" t="s">
        <v>129</v>
      </c>
      <c r="G17" s="45" t="s">
        <v>152</v>
      </c>
      <c r="H17" s="45" t="s">
        <v>153</v>
      </c>
    </row>
    <row r="18" spans="1:15" ht="18.75" x14ac:dyDescent="0.25">
      <c r="A18" s="8"/>
      <c r="B18" s="77" t="s">
        <v>3</v>
      </c>
      <c r="C18" s="106" t="s">
        <v>204</v>
      </c>
      <c r="D18" s="92">
        <v>6796709.3300000001</v>
      </c>
      <c r="E18" s="35">
        <f>E19+E34</f>
        <v>3973500</v>
      </c>
      <c r="F18" s="35">
        <f>F19+F34</f>
        <v>4011780</v>
      </c>
      <c r="G18" s="74" t="s">
        <v>202</v>
      </c>
      <c r="H18" s="34">
        <f>H19+H34</f>
        <v>6676794.8399999999</v>
      </c>
      <c r="I18" s="105">
        <f>D18-H18</f>
        <v>119914.49000000022</v>
      </c>
    </row>
    <row r="19" spans="1:15" ht="26.25" customHeight="1" x14ac:dyDescent="0.25">
      <c r="A19" s="17" t="s">
        <v>4</v>
      </c>
      <c r="B19" s="18" t="s">
        <v>5</v>
      </c>
      <c r="C19" s="107" t="s">
        <v>207</v>
      </c>
      <c r="D19" s="35">
        <f>D20+D23+D24+D29+D31+D33</f>
        <v>426459.49</v>
      </c>
      <c r="E19" s="35">
        <f>E20+E23+E24+E29</f>
        <v>231000</v>
      </c>
      <c r="F19" s="35">
        <f>F20+F23+F24+F29</f>
        <v>238100</v>
      </c>
      <c r="G19" s="74" t="s">
        <v>202</v>
      </c>
      <c r="H19" s="35">
        <f>H20+H23+H24+H29+H31+H33</f>
        <v>829500.99999999988</v>
      </c>
      <c r="I19" s="105">
        <f t="shared" ref="I19:I38" si="0">D19-H19</f>
        <v>-403041.50999999989</v>
      </c>
    </row>
    <row r="20" spans="1:15" ht="26.25" customHeight="1" x14ac:dyDescent="0.25">
      <c r="A20" s="17" t="s">
        <v>6</v>
      </c>
      <c r="B20" s="18" t="s">
        <v>7</v>
      </c>
      <c r="C20" s="107" t="s">
        <v>208</v>
      </c>
      <c r="D20" s="93">
        <v>15484.81</v>
      </c>
      <c r="E20" s="35">
        <v>14000</v>
      </c>
      <c r="F20" s="35">
        <v>14000</v>
      </c>
      <c r="G20" s="89" t="s">
        <v>201</v>
      </c>
      <c r="H20" s="35">
        <f t="shared" ref="H20:H21" si="1">H21</f>
        <v>408526.32</v>
      </c>
      <c r="I20" s="105">
        <f t="shared" si="0"/>
        <v>-393041.51</v>
      </c>
    </row>
    <row r="21" spans="1:15" ht="68.25" hidden="1" customHeight="1" x14ac:dyDescent="0.25">
      <c r="A21" s="12" t="s">
        <v>8</v>
      </c>
      <c r="B21" s="13" t="s">
        <v>9</v>
      </c>
      <c r="C21" s="108"/>
      <c r="D21" s="94"/>
      <c r="E21" s="36">
        <f t="shared" ref="E21:F21" si="2">E22</f>
        <v>0</v>
      </c>
      <c r="F21" s="36">
        <f t="shared" si="2"/>
        <v>0</v>
      </c>
      <c r="G21" s="75"/>
      <c r="H21" s="36">
        <f t="shared" si="1"/>
        <v>408526.32</v>
      </c>
      <c r="I21" s="105">
        <f t="shared" si="0"/>
        <v>-408526.32</v>
      </c>
    </row>
    <row r="22" spans="1:15" ht="81" customHeight="1" x14ac:dyDescent="0.25">
      <c r="A22" s="8" t="s">
        <v>194</v>
      </c>
      <c r="B22" s="8" t="s">
        <v>10</v>
      </c>
      <c r="C22" s="95">
        <f>I22</f>
        <v>-393041.51</v>
      </c>
      <c r="D22" s="95">
        <v>15484.81</v>
      </c>
      <c r="E22" s="37"/>
      <c r="F22" s="37"/>
      <c r="G22" s="73" t="s">
        <v>201</v>
      </c>
      <c r="H22" s="41">
        <v>408526.32</v>
      </c>
      <c r="I22" s="105">
        <f t="shared" si="0"/>
        <v>-393041.51</v>
      </c>
    </row>
    <row r="23" spans="1:15" ht="33" customHeight="1" x14ac:dyDescent="0.25">
      <c r="A23" s="81" t="s">
        <v>11</v>
      </c>
      <c r="B23" s="82" t="s">
        <v>12</v>
      </c>
      <c r="C23" s="96">
        <f>I23</f>
        <v>0</v>
      </c>
      <c r="D23" s="96">
        <v>3116.1</v>
      </c>
      <c r="E23" s="35"/>
      <c r="F23" s="35">
        <v>6100</v>
      </c>
      <c r="G23" s="74"/>
      <c r="H23" s="35">
        <v>3116.1</v>
      </c>
      <c r="I23" s="105">
        <f t="shared" si="0"/>
        <v>0</v>
      </c>
    </row>
    <row r="24" spans="1:15" ht="24.75" customHeight="1" x14ac:dyDescent="0.25">
      <c r="A24" s="17" t="s">
        <v>13</v>
      </c>
      <c r="B24" s="18" t="s">
        <v>14</v>
      </c>
      <c r="C24" s="96">
        <f t="shared" ref="C24:C34" si="3">I24</f>
        <v>-10000</v>
      </c>
      <c r="D24" s="97">
        <v>206000</v>
      </c>
      <c r="E24" s="35">
        <f>E25+E26</f>
        <v>216000</v>
      </c>
      <c r="F24" s="35">
        <f>F25+F26</f>
        <v>217000</v>
      </c>
      <c r="G24" s="78"/>
      <c r="H24" s="35">
        <f>H25+H26</f>
        <v>216000</v>
      </c>
      <c r="I24" s="105">
        <f t="shared" si="0"/>
        <v>-10000</v>
      </c>
    </row>
    <row r="25" spans="1:15" ht="51" hidden="1" customHeight="1" x14ac:dyDescent="0.25">
      <c r="A25" s="8" t="s">
        <v>15</v>
      </c>
      <c r="B25" s="11" t="s">
        <v>16</v>
      </c>
      <c r="C25" s="96">
        <f t="shared" si="3"/>
        <v>-25000</v>
      </c>
      <c r="D25" s="98"/>
      <c r="E25" s="37">
        <v>25000</v>
      </c>
      <c r="F25" s="37">
        <v>26000</v>
      </c>
      <c r="G25" s="72"/>
      <c r="H25" s="37">
        <v>25000</v>
      </c>
      <c r="I25" s="105">
        <f t="shared" si="0"/>
        <v>-25000</v>
      </c>
    </row>
    <row r="26" spans="1:15" ht="26.25" hidden="1" customHeight="1" x14ac:dyDescent="0.25">
      <c r="A26" s="12" t="s">
        <v>17</v>
      </c>
      <c r="B26" s="13" t="s">
        <v>18</v>
      </c>
      <c r="C26" s="96">
        <f t="shared" si="3"/>
        <v>-191000</v>
      </c>
      <c r="D26" s="99"/>
      <c r="E26" s="36">
        <f>E27+E28</f>
        <v>191000</v>
      </c>
      <c r="F26" s="36">
        <f>F27+F28</f>
        <v>191000</v>
      </c>
      <c r="G26" s="79"/>
      <c r="H26" s="36">
        <f>H27+H28</f>
        <v>191000</v>
      </c>
      <c r="I26" s="105">
        <f t="shared" si="0"/>
        <v>-191000</v>
      </c>
    </row>
    <row r="27" spans="1:15" ht="34.5" hidden="1" customHeight="1" x14ac:dyDescent="0.25">
      <c r="A27" s="8" t="s">
        <v>21</v>
      </c>
      <c r="B27" s="11" t="s">
        <v>22</v>
      </c>
      <c r="C27" s="96">
        <f t="shared" si="3"/>
        <v>-60000</v>
      </c>
      <c r="D27" s="98"/>
      <c r="E27" s="37">
        <v>60000</v>
      </c>
      <c r="F27" s="37">
        <v>60000</v>
      </c>
      <c r="G27" s="72"/>
      <c r="H27" s="37">
        <v>60000</v>
      </c>
      <c r="I27" s="105">
        <f t="shared" si="0"/>
        <v>-60000</v>
      </c>
    </row>
    <row r="28" spans="1:15" ht="42.75" hidden="1" customHeight="1" x14ac:dyDescent="0.25">
      <c r="A28" s="8" t="s">
        <v>19</v>
      </c>
      <c r="B28" s="11" t="s">
        <v>20</v>
      </c>
      <c r="C28" s="96">
        <f t="shared" si="3"/>
        <v>-131000</v>
      </c>
      <c r="D28" s="98"/>
      <c r="E28" s="37">
        <v>131000</v>
      </c>
      <c r="F28" s="37">
        <v>131000</v>
      </c>
      <c r="G28" s="72"/>
      <c r="H28" s="37">
        <v>131000</v>
      </c>
      <c r="I28" s="105">
        <f t="shared" si="0"/>
        <v>-131000</v>
      </c>
      <c r="K28" s="54"/>
      <c r="L28" s="55"/>
      <c r="M28" s="56"/>
      <c r="N28" s="56"/>
      <c r="O28" s="56"/>
    </row>
    <row r="29" spans="1:15" ht="24" customHeight="1" x14ac:dyDescent="0.25">
      <c r="A29" s="17" t="s">
        <v>23</v>
      </c>
      <c r="B29" s="17" t="s">
        <v>24</v>
      </c>
      <c r="C29" s="96">
        <f t="shared" si="3"/>
        <v>0</v>
      </c>
      <c r="D29" s="97">
        <v>1000</v>
      </c>
      <c r="E29" s="35">
        <f>E30</f>
        <v>1000</v>
      </c>
      <c r="F29" s="35">
        <f>F30</f>
        <v>1000</v>
      </c>
      <c r="G29" s="78"/>
      <c r="H29" s="35">
        <f>H30</f>
        <v>1000</v>
      </c>
      <c r="I29" s="105">
        <f t="shared" si="0"/>
        <v>0</v>
      </c>
    </row>
    <row r="30" spans="1:15" ht="0.75" hidden="1" customHeight="1" x14ac:dyDescent="0.25">
      <c r="A30" s="8" t="s">
        <v>25</v>
      </c>
      <c r="B30" s="11" t="s">
        <v>26</v>
      </c>
      <c r="C30" s="96">
        <f t="shared" si="3"/>
        <v>-1000</v>
      </c>
      <c r="D30" s="98"/>
      <c r="E30" s="37">
        <v>1000</v>
      </c>
      <c r="F30" s="37">
        <v>1000</v>
      </c>
      <c r="G30" s="72"/>
      <c r="H30" s="37">
        <v>1000</v>
      </c>
      <c r="I30" s="105">
        <f t="shared" si="0"/>
        <v>-1000</v>
      </c>
    </row>
    <row r="31" spans="1:15" ht="54" customHeight="1" x14ac:dyDescent="0.25">
      <c r="A31" s="86" t="s">
        <v>184</v>
      </c>
      <c r="B31" s="87" t="s">
        <v>185</v>
      </c>
      <c r="C31" s="96">
        <v>0</v>
      </c>
      <c r="D31" s="100">
        <v>35858.58</v>
      </c>
      <c r="E31" s="34"/>
      <c r="F31" s="34"/>
      <c r="G31" s="80" t="s">
        <v>198</v>
      </c>
      <c r="H31" s="34">
        <v>35858.58</v>
      </c>
      <c r="I31" s="105">
        <f t="shared" si="0"/>
        <v>0</v>
      </c>
    </row>
    <row r="32" spans="1:15" ht="89.25" customHeight="1" x14ac:dyDescent="0.25">
      <c r="A32" s="70" t="s">
        <v>199</v>
      </c>
      <c r="B32" s="85" t="s">
        <v>200</v>
      </c>
      <c r="C32" s="116">
        <v>0</v>
      </c>
      <c r="D32" s="101">
        <v>28082</v>
      </c>
      <c r="E32" s="37"/>
      <c r="F32" s="37"/>
      <c r="G32" s="72" t="s">
        <v>198</v>
      </c>
      <c r="H32" s="37">
        <v>28082</v>
      </c>
      <c r="I32" s="105">
        <f t="shared" si="0"/>
        <v>0</v>
      </c>
    </row>
    <row r="33" spans="1:9" ht="31.5" customHeight="1" x14ac:dyDescent="0.25">
      <c r="A33" s="86" t="s">
        <v>182</v>
      </c>
      <c r="B33" s="87" t="s">
        <v>183</v>
      </c>
      <c r="C33" s="96">
        <f t="shared" si="3"/>
        <v>0</v>
      </c>
      <c r="D33" s="100">
        <v>165000</v>
      </c>
      <c r="E33" s="37"/>
      <c r="F33" s="37"/>
      <c r="G33" s="80"/>
      <c r="H33" s="34">
        <v>165000</v>
      </c>
      <c r="I33" s="105">
        <f t="shared" si="0"/>
        <v>0</v>
      </c>
    </row>
    <row r="34" spans="1:9" ht="19.5" customHeight="1" x14ac:dyDescent="0.25">
      <c r="A34" s="83" t="s">
        <v>27</v>
      </c>
      <c r="B34" s="84" t="s">
        <v>169</v>
      </c>
      <c r="C34" s="93">
        <f t="shared" si="3"/>
        <v>522956</v>
      </c>
      <c r="D34" s="102">
        <v>6370249.8399999999</v>
      </c>
      <c r="E34" s="35">
        <v>3742500</v>
      </c>
      <c r="F34" s="35">
        <v>3773680</v>
      </c>
      <c r="G34" s="74"/>
      <c r="H34" s="35">
        <v>5847293.8399999999</v>
      </c>
      <c r="I34" s="105">
        <f t="shared" si="0"/>
        <v>522956</v>
      </c>
    </row>
    <row r="35" spans="1:9" ht="0.75" hidden="1" customHeight="1" x14ac:dyDescent="0.25">
      <c r="A35" s="8" t="s">
        <v>100</v>
      </c>
      <c r="B35" s="11" t="s">
        <v>101</v>
      </c>
      <c r="C35" s="11"/>
      <c r="D35" s="11"/>
      <c r="E35" s="11"/>
      <c r="F35" s="11"/>
      <c r="G35" s="73"/>
      <c r="H35" s="37">
        <v>3360000</v>
      </c>
      <c r="I35" s="105">
        <f t="shared" si="0"/>
        <v>-3360000</v>
      </c>
    </row>
    <row r="36" spans="1:9" ht="54" hidden="1" customHeight="1" x14ac:dyDescent="0.25">
      <c r="A36" s="8" t="s">
        <v>92</v>
      </c>
      <c r="B36" s="11" t="s">
        <v>28</v>
      </c>
      <c r="C36" s="11"/>
      <c r="D36" s="11"/>
      <c r="E36" s="11"/>
      <c r="F36" s="11"/>
      <c r="G36" s="73"/>
      <c r="H36" s="37">
        <v>126400</v>
      </c>
      <c r="I36" s="105">
        <f t="shared" si="0"/>
        <v>-126400</v>
      </c>
    </row>
    <row r="37" spans="1:9" ht="49.5" hidden="1" customHeight="1" x14ac:dyDescent="0.25">
      <c r="A37" s="70" t="s">
        <v>170</v>
      </c>
      <c r="B37" s="71" t="s">
        <v>171</v>
      </c>
      <c r="C37" s="71"/>
      <c r="D37" s="71"/>
      <c r="E37" s="71"/>
      <c r="F37" s="71"/>
      <c r="G37" s="72"/>
      <c r="H37" s="37">
        <v>590276.64</v>
      </c>
      <c r="I37" s="105">
        <f t="shared" si="0"/>
        <v>-590276.64</v>
      </c>
    </row>
    <row r="38" spans="1:9" ht="90" hidden="1" customHeight="1" x14ac:dyDescent="0.25">
      <c r="A38" s="8" t="s">
        <v>93</v>
      </c>
      <c r="B38" s="11" t="s">
        <v>135</v>
      </c>
      <c r="C38" s="11"/>
      <c r="D38" s="11"/>
      <c r="E38" s="11"/>
      <c r="F38" s="11"/>
      <c r="G38" s="69"/>
      <c r="H38" s="37">
        <v>500000</v>
      </c>
      <c r="I38" s="105">
        <f t="shared" si="0"/>
        <v>-500000</v>
      </c>
    </row>
    <row r="39" spans="1:9" x14ac:dyDescent="0.25">
      <c r="D39" s="103"/>
    </row>
    <row r="41" spans="1:9" x14ac:dyDescent="0.25">
      <c r="A41" s="4" t="s">
        <v>32</v>
      </c>
      <c r="B41" s="5" t="s">
        <v>246</v>
      </c>
      <c r="C41" s="5"/>
      <c r="D41" s="5"/>
      <c r="E41" s="5"/>
      <c r="F41" s="5"/>
      <c r="G41" s="5"/>
    </row>
  </sheetData>
  <mergeCells count="4">
    <mergeCell ref="A15:A17"/>
    <mergeCell ref="B15:B17"/>
    <mergeCell ref="G15:H15"/>
    <mergeCell ref="C15:F15"/>
  </mergeCells>
  <pageMargins left="0.70866141732283472" right="0.70866141732283472" top="0.74803149606299213" bottom="0.74803149606299213" header="0.31496062992125984" footer="0.31496062992125984"/>
  <pageSetup paperSize="9" scale="4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102"/>
  <sheetViews>
    <sheetView view="pageBreakPreview" topLeftCell="A16" zoomScaleNormal="70" zoomScaleSheetLayoutView="100" workbookViewId="0">
      <selection activeCell="E71" sqref="E71"/>
    </sheetView>
  </sheetViews>
  <sheetFormatPr defaultRowHeight="15" x14ac:dyDescent="0.25"/>
  <cols>
    <col min="1" max="1" width="39.85546875" customWidth="1"/>
    <col min="3" max="3" width="15.5703125" customWidth="1"/>
    <col min="5" max="5" width="16.140625" customWidth="1"/>
    <col min="6" max="6" width="17.5703125" customWidth="1"/>
    <col min="7" max="7" width="14.85546875" customWidth="1"/>
    <col min="8" max="8" width="15.140625" customWidth="1"/>
  </cols>
  <sheetData>
    <row r="1" spans="1:8" x14ac:dyDescent="0.25">
      <c r="D1" s="1"/>
      <c r="E1" s="1"/>
      <c r="F1" s="1"/>
      <c r="H1" s="5" t="s">
        <v>110</v>
      </c>
    </row>
    <row r="2" spans="1:8" x14ac:dyDescent="0.25">
      <c r="D2" s="1"/>
      <c r="E2" s="1"/>
      <c r="F2" s="1"/>
      <c r="H2" s="5" t="s">
        <v>83</v>
      </c>
    </row>
    <row r="3" spans="1:8" x14ac:dyDescent="0.25">
      <c r="D3" s="1"/>
      <c r="E3" s="1"/>
      <c r="F3" s="1"/>
      <c r="H3" s="5" t="s">
        <v>30</v>
      </c>
    </row>
    <row r="4" spans="1:8" x14ac:dyDescent="0.25">
      <c r="D4" s="1"/>
      <c r="E4" s="1"/>
      <c r="F4" s="1"/>
      <c r="H4" s="47" t="s">
        <v>203</v>
      </c>
    </row>
    <row r="5" spans="1:8" x14ac:dyDescent="0.25">
      <c r="D5" s="1"/>
      <c r="E5" s="1"/>
      <c r="F5" s="1"/>
      <c r="H5" s="5" t="s">
        <v>84</v>
      </c>
    </row>
    <row r="6" spans="1:8" ht="15.75" customHeight="1" x14ac:dyDescent="0.25">
      <c r="D6" s="1"/>
      <c r="E6" s="1"/>
      <c r="F6" s="1"/>
      <c r="H6" s="5" t="s">
        <v>30</v>
      </c>
    </row>
    <row r="7" spans="1:8" x14ac:dyDescent="0.25">
      <c r="D7" s="1"/>
      <c r="E7" s="1"/>
      <c r="F7" s="1"/>
      <c r="H7" s="5" t="s">
        <v>127</v>
      </c>
    </row>
    <row r="8" spans="1:8" x14ac:dyDescent="0.25">
      <c r="D8" s="1"/>
      <c r="E8" s="1"/>
      <c r="F8" s="1"/>
      <c r="H8" s="5" t="s">
        <v>128</v>
      </c>
    </row>
    <row r="10" spans="1:8" ht="15.75" x14ac:dyDescent="0.25">
      <c r="A10" s="124" t="s">
        <v>86</v>
      </c>
      <c r="B10" s="124"/>
      <c r="C10" s="124"/>
      <c r="D10" s="124"/>
      <c r="E10" s="124"/>
      <c r="F10" s="124"/>
      <c r="G10" s="124"/>
      <c r="H10" s="124"/>
    </row>
    <row r="11" spans="1:8" ht="15.75" x14ac:dyDescent="0.25">
      <c r="A11" s="124" t="s">
        <v>137</v>
      </c>
      <c r="B11" s="124"/>
      <c r="C11" s="124"/>
      <c r="D11" s="124"/>
      <c r="E11" s="124"/>
      <c r="F11" s="124"/>
      <c r="G11" s="124"/>
      <c r="H11" s="124"/>
    </row>
    <row r="12" spans="1:8" ht="15.75" x14ac:dyDescent="0.25">
      <c r="A12" s="124" t="s">
        <v>138</v>
      </c>
      <c r="B12" s="124"/>
      <c r="C12" s="124"/>
      <c r="D12" s="124"/>
      <c r="E12" s="124"/>
      <c r="F12" s="124"/>
      <c r="G12" s="124"/>
      <c r="H12" s="124"/>
    </row>
    <row r="13" spans="1:8" ht="15.75" x14ac:dyDescent="0.25">
      <c r="A13" s="124" t="s">
        <v>70</v>
      </c>
      <c r="B13" s="124"/>
      <c r="C13" s="124"/>
      <c r="D13" s="124"/>
      <c r="E13" s="124"/>
      <c r="F13" s="124"/>
      <c r="G13" s="124"/>
      <c r="H13" s="124"/>
    </row>
    <row r="14" spans="1:8" x14ac:dyDescent="0.25">
      <c r="A14" s="1"/>
      <c r="B14" s="1"/>
      <c r="C14" s="1"/>
      <c r="D14" s="1"/>
      <c r="E14" s="1"/>
      <c r="F14" s="1"/>
    </row>
    <row r="15" spans="1:8" x14ac:dyDescent="0.25">
      <c r="H15" s="5" t="s">
        <v>107</v>
      </c>
    </row>
    <row r="16" spans="1:8" x14ac:dyDescent="0.25">
      <c r="A16" s="125" t="s">
        <v>33</v>
      </c>
      <c r="B16" s="125" t="s">
        <v>34</v>
      </c>
      <c r="C16" s="125" t="s">
        <v>35</v>
      </c>
      <c r="D16" s="125" t="s">
        <v>36</v>
      </c>
      <c r="E16" s="126" t="s">
        <v>2</v>
      </c>
      <c r="F16" s="127"/>
      <c r="G16" s="127"/>
      <c r="H16" s="128"/>
    </row>
    <row r="17" spans="1:8" ht="30" x14ac:dyDescent="0.25">
      <c r="A17" s="125"/>
      <c r="B17" s="125"/>
      <c r="C17" s="125"/>
      <c r="D17" s="125"/>
      <c r="E17" s="19" t="s">
        <v>152</v>
      </c>
      <c r="F17" s="19" t="s">
        <v>153</v>
      </c>
      <c r="G17" s="19" t="s">
        <v>108</v>
      </c>
      <c r="H17" s="19" t="s">
        <v>129</v>
      </c>
    </row>
    <row r="18" spans="1:8" x14ac:dyDescent="0.25">
      <c r="A18" s="20" t="s">
        <v>3</v>
      </c>
      <c r="B18" s="19"/>
      <c r="C18" s="19"/>
      <c r="D18" s="19"/>
      <c r="E18" s="61" t="s">
        <v>236</v>
      </c>
      <c r="F18" s="38">
        <v>6891046.1799999997</v>
      </c>
      <c r="G18" s="38">
        <f>G19+G45+G90+G60+G96</f>
        <v>3973500</v>
      </c>
      <c r="H18" s="38">
        <f>H19+H45+H90+H60+H96</f>
        <v>4011780</v>
      </c>
    </row>
    <row r="19" spans="1:8" ht="34.5" customHeight="1" x14ac:dyDescent="0.25">
      <c r="A19" s="21" t="s">
        <v>37</v>
      </c>
      <c r="B19" s="22" t="s">
        <v>75</v>
      </c>
      <c r="C19" s="19"/>
      <c r="D19" s="19"/>
      <c r="E19" s="61" t="s">
        <v>217</v>
      </c>
      <c r="F19" s="38">
        <f>[1]Результат!L8</f>
        <v>3312762.27</v>
      </c>
      <c r="G19" s="38">
        <f>G20+G26+G34</f>
        <v>2705600</v>
      </c>
      <c r="H19" s="38">
        <f>H20+H26+H34</f>
        <v>2706000</v>
      </c>
    </row>
    <row r="20" spans="1:8" ht="48.75" customHeight="1" x14ac:dyDescent="0.25">
      <c r="A20" s="23" t="s">
        <v>38</v>
      </c>
      <c r="B20" s="24" t="s">
        <v>76</v>
      </c>
      <c r="C20" s="19"/>
      <c r="D20" s="19"/>
      <c r="E20" s="60" t="s">
        <v>218</v>
      </c>
      <c r="F20" s="39">
        <f>[1]Результат!L9</f>
        <v>1260551.56</v>
      </c>
      <c r="G20" s="39">
        <f>G21</f>
        <v>790866</v>
      </c>
      <c r="H20" s="39">
        <f>H21</f>
        <v>790866</v>
      </c>
    </row>
    <row r="21" spans="1:8" ht="108" customHeight="1" x14ac:dyDescent="0.25">
      <c r="A21" s="23" t="s">
        <v>130</v>
      </c>
      <c r="B21" s="24" t="s">
        <v>76</v>
      </c>
      <c r="C21" s="25" t="s">
        <v>102</v>
      </c>
      <c r="D21" s="25"/>
      <c r="E21" s="60" t="s">
        <v>218</v>
      </c>
      <c r="F21" s="39">
        <f>[1]Результат!L10</f>
        <v>1260551.56</v>
      </c>
      <c r="G21" s="39">
        <f>G24</f>
        <v>790866</v>
      </c>
      <c r="H21" s="39">
        <f>H24</f>
        <v>790866</v>
      </c>
    </row>
    <row r="22" spans="1:8" ht="113.25" customHeight="1" x14ac:dyDescent="0.25">
      <c r="A22" s="23" t="s">
        <v>123</v>
      </c>
      <c r="B22" s="24" t="s">
        <v>76</v>
      </c>
      <c r="C22" s="25" t="str">
        <f>C21</f>
        <v>49 0 00 00000</v>
      </c>
      <c r="D22" s="25"/>
      <c r="E22" s="60" t="s">
        <v>218</v>
      </c>
      <c r="F22" s="39">
        <f>[1]Результат!L11</f>
        <v>1260551.56</v>
      </c>
      <c r="G22" s="39">
        <f>G21</f>
        <v>790866</v>
      </c>
      <c r="H22" s="39">
        <f>H21</f>
        <v>790866</v>
      </c>
    </row>
    <row r="23" spans="1:8" ht="96" customHeight="1" x14ac:dyDescent="0.25">
      <c r="A23" s="23" t="s">
        <v>133</v>
      </c>
      <c r="B23" s="24" t="s">
        <v>76</v>
      </c>
      <c r="C23" s="25" t="s">
        <v>124</v>
      </c>
      <c r="D23" s="25"/>
      <c r="E23" s="60" t="s">
        <v>218</v>
      </c>
      <c r="F23" s="39">
        <f>[1]Результат!L12</f>
        <v>1260551.56</v>
      </c>
      <c r="G23" s="39">
        <f>G21</f>
        <v>790866</v>
      </c>
      <c r="H23" s="39">
        <f>H21</f>
        <v>790866</v>
      </c>
    </row>
    <row r="24" spans="1:8" ht="24.75" customHeight="1" x14ac:dyDescent="0.25">
      <c r="A24" s="23" t="s">
        <v>125</v>
      </c>
      <c r="B24" s="24" t="s">
        <v>76</v>
      </c>
      <c r="C24" s="25" t="s">
        <v>103</v>
      </c>
      <c r="D24" s="25"/>
      <c r="E24" s="60" t="s">
        <v>218</v>
      </c>
      <c r="F24" s="39">
        <f>[1]Результат!L13</f>
        <v>1260551.56</v>
      </c>
      <c r="G24" s="39">
        <f>G25</f>
        <v>790866</v>
      </c>
      <c r="H24" s="39">
        <f>H25</f>
        <v>790866</v>
      </c>
    </row>
    <row r="25" spans="1:8" ht="97.5" customHeight="1" x14ac:dyDescent="0.25">
      <c r="A25" s="23" t="s">
        <v>41</v>
      </c>
      <c r="B25" s="24" t="s">
        <v>76</v>
      </c>
      <c r="C25" s="25" t="s">
        <v>103</v>
      </c>
      <c r="D25" s="25">
        <v>100</v>
      </c>
      <c r="E25" s="60" t="s">
        <v>218</v>
      </c>
      <c r="F25" s="103">
        <f>F24</f>
        <v>1260551.56</v>
      </c>
      <c r="G25" s="39">
        <v>790866</v>
      </c>
      <c r="H25" s="39">
        <v>790866</v>
      </c>
    </row>
    <row r="26" spans="1:8" ht="75.75" customHeight="1" x14ac:dyDescent="0.25">
      <c r="A26" s="23" t="s">
        <v>42</v>
      </c>
      <c r="B26" s="24" t="s">
        <v>77</v>
      </c>
      <c r="C26" s="25"/>
      <c r="D26" s="25"/>
      <c r="E26" s="60" t="s">
        <v>219</v>
      </c>
      <c r="F26" s="39">
        <f>[1]Результат!L14</f>
        <v>2052210.71</v>
      </c>
      <c r="G26" s="39">
        <f>G27</f>
        <v>1904734</v>
      </c>
      <c r="H26" s="39">
        <f>H27</f>
        <v>1905134</v>
      </c>
    </row>
    <row r="27" spans="1:8" ht="103.5" customHeight="1" x14ac:dyDescent="0.25">
      <c r="A27" s="23" t="s">
        <v>130</v>
      </c>
      <c r="B27" s="24" t="s">
        <v>77</v>
      </c>
      <c r="C27" s="25" t="s">
        <v>102</v>
      </c>
      <c r="D27" s="25"/>
      <c r="E27" s="60" t="s">
        <v>219</v>
      </c>
      <c r="F27" s="39">
        <f>[1]Результат!L15</f>
        <v>2052210.71</v>
      </c>
      <c r="G27" s="39">
        <f>G30</f>
        <v>1904734</v>
      </c>
      <c r="H27" s="39">
        <f>H30</f>
        <v>1905134</v>
      </c>
    </row>
    <row r="28" spans="1:8" ht="103.5" customHeight="1" x14ac:dyDescent="0.25">
      <c r="A28" s="23" t="s">
        <v>123</v>
      </c>
      <c r="B28" s="24" t="s">
        <v>77</v>
      </c>
      <c r="C28" s="25" t="str">
        <f>C27</f>
        <v>49 0 00 00000</v>
      </c>
      <c r="D28" s="25"/>
      <c r="E28" s="60" t="s">
        <v>219</v>
      </c>
      <c r="F28" s="39">
        <f>[1]Результат!L16</f>
        <v>2052210.71</v>
      </c>
      <c r="G28" s="39">
        <f>G27</f>
        <v>1904734</v>
      </c>
      <c r="H28" s="39">
        <f>H27</f>
        <v>1905134</v>
      </c>
    </row>
    <row r="29" spans="1:8" ht="96.75" customHeight="1" x14ac:dyDescent="0.25">
      <c r="A29" s="23" t="s">
        <v>133</v>
      </c>
      <c r="B29" s="24" t="s">
        <v>77</v>
      </c>
      <c r="C29" s="25" t="s">
        <v>124</v>
      </c>
      <c r="D29" s="25"/>
      <c r="E29" s="60" t="s">
        <v>219</v>
      </c>
      <c r="F29" s="39">
        <f>[1]Результат!L17</f>
        <v>2052210.71</v>
      </c>
      <c r="G29" s="39">
        <f>G27</f>
        <v>1904734</v>
      </c>
      <c r="H29" s="39">
        <f>H27</f>
        <v>1905134</v>
      </c>
    </row>
    <row r="30" spans="1:8" ht="39.75" customHeight="1" x14ac:dyDescent="0.25">
      <c r="A30" s="23" t="s">
        <v>126</v>
      </c>
      <c r="B30" s="24" t="s">
        <v>77</v>
      </c>
      <c r="C30" s="25" t="s">
        <v>104</v>
      </c>
      <c r="D30" s="25"/>
      <c r="E30" s="60" t="s">
        <v>219</v>
      </c>
      <c r="F30" s="103">
        <f>F29</f>
        <v>2052210.71</v>
      </c>
      <c r="G30" s="39">
        <f>G31+G32+G33</f>
        <v>1904734</v>
      </c>
      <c r="H30" s="39">
        <f>H31+H32+H33</f>
        <v>1905134</v>
      </c>
    </row>
    <row r="31" spans="1:8" ht="102.75" customHeight="1" x14ac:dyDescent="0.25">
      <c r="A31" s="23" t="s">
        <v>41</v>
      </c>
      <c r="B31" s="24" t="s">
        <v>77</v>
      </c>
      <c r="C31" s="25" t="s">
        <v>104</v>
      </c>
      <c r="D31" s="25">
        <v>100</v>
      </c>
      <c r="E31" s="60" t="s">
        <v>220</v>
      </c>
      <c r="F31" s="39">
        <f>[1]Результат!L18</f>
        <v>1621177.21</v>
      </c>
      <c r="G31" s="39">
        <v>1410947</v>
      </c>
      <c r="H31" s="39">
        <v>1410947</v>
      </c>
    </row>
    <row r="32" spans="1:8" ht="47.25" customHeight="1" x14ac:dyDescent="0.25">
      <c r="A32" s="23" t="s">
        <v>43</v>
      </c>
      <c r="B32" s="24" t="s">
        <v>77</v>
      </c>
      <c r="C32" s="25" t="s">
        <v>104</v>
      </c>
      <c r="D32" s="25">
        <v>200</v>
      </c>
      <c r="E32" s="60" t="s">
        <v>228</v>
      </c>
      <c r="F32" s="39">
        <f>[1]Результат!L19</f>
        <v>402824.05</v>
      </c>
      <c r="G32" s="39">
        <v>445787</v>
      </c>
      <c r="H32" s="39">
        <v>446187</v>
      </c>
    </row>
    <row r="33" spans="1:8" x14ac:dyDescent="0.25">
      <c r="A33" s="23" t="s">
        <v>44</v>
      </c>
      <c r="B33" s="24" t="s">
        <v>77</v>
      </c>
      <c r="C33" s="25" t="s">
        <v>104</v>
      </c>
      <c r="D33" s="25">
        <v>800</v>
      </c>
      <c r="E33" s="60" t="s">
        <v>209</v>
      </c>
      <c r="F33" s="39">
        <f>[1]Результат!L20</f>
        <v>28209.45</v>
      </c>
      <c r="G33" s="39">
        <v>48000</v>
      </c>
      <c r="H33" s="39">
        <v>48000</v>
      </c>
    </row>
    <row r="34" spans="1:8" x14ac:dyDescent="0.25">
      <c r="A34" s="23" t="s">
        <v>45</v>
      </c>
      <c r="B34" s="24" t="s">
        <v>78</v>
      </c>
      <c r="C34" s="25"/>
      <c r="D34" s="25"/>
      <c r="E34" s="60" t="s">
        <v>210</v>
      </c>
      <c r="F34" s="39">
        <f>[1]Результат!L21</f>
        <v>0</v>
      </c>
      <c r="G34" s="39">
        <f t="shared" ref="G34:H36" si="0">G35</f>
        <v>10000</v>
      </c>
      <c r="H34" s="39">
        <f t="shared" si="0"/>
        <v>10000</v>
      </c>
    </row>
    <row r="35" spans="1:8" x14ac:dyDescent="0.25">
      <c r="A35" s="26" t="s">
        <v>39</v>
      </c>
      <c r="B35" s="24" t="s">
        <v>78</v>
      </c>
      <c r="C35" s="25" t="s">
        <v>40</v>
      </c>
      <c r="D35" s="25"/>
      <c r="E35" s="60" t="s">
        <v>210</v>
      </c>
      <c r="F35" s="39">
        <f>[1]Результат!L22</f>
        <v>0</v>
      </c>
      <c r="G35" s="39">
        <f t="shared" si="0"/>
        <v>10000</v>
      </c>
      <c r="H35" s="39">
        <f t="shared" si="0"/>
        <v>10000</v>
      </c>
    </row>
    <row r="36" spans="1:8" ht="30" x14ac:dyDescent="0.25">
      <c r="A36" s="23" t="s">
        <v>46</v>
      </c>
      <c r="B36" s="24" t="s">
        <v>78</v>
      </c>
      <c r="C36" s="25" t="s">
        <v>47</v>
      </c>
      <c r="D36" s="25"/>
      <c r="E36" s="60" t="s">
        <v>210</v>
      </c>
      <c r="F36" s="39">
        <f>[1]Результат!L23</f>
        <v>0</v>
      </c>
      <c r="G36" s="39">
        <f t="shared" si="0"/>
        <v>10000</v>
      </c>
      <c r="H36" s="39">
        <f t="shared" si="0"/>
        <v>10000</v>
      </c>
    </row>
    <row r="37" spans="1:8" x14ac:dyDescent="0.25">
      <c r="A37" s="23" t="s">
        <v>44</v>
      </c>
      <c r="B37" s="24" t="s">
        <v>78</v>
      </c>
      <c r="C37" s="25" t="s">
        <v>47</v>
      </c>
      <c r="D37" s="25">
        <v>800</v>
      </c>
      <c r="E37" s="60" t="s">
        <v>210</v>
      </c>
      <c r="F37" s="39">
        <f>[1]Результат!L24</f>
        <v>0</v>
      </c>
      <c r="G37" s="39">
        <v>10000</v>
      </c>
      <c r="H37" s="39">
        <v>10000</v>
      </c>
    </row>
    <row r="38" spans="1:8" ht="57.75" hidden="1" customHeight="1" x14ac:dyDescent="0.25">
      <c r="A38" s="21" t="s">
        <v>111</v>
      </c>
      <c r="B38" s="22" t="s">
        <v>112</v>
      </c>
      <c r="C38" s="25"/>
      <c r="D38" s="27"/>
      <c r="E38" s="60"/>
      <c r="F38" s="39">
        <f>[1]Результат!L25</f>
        <v>126400</v>
      </c>
      <c r="G38" s="44"/>
      <c r="H38" s="44"/>
    </row>
    <row r="39" spans="1:8" ht="60" hidden="1" customHeight="1" x14ac:dyDescent="0.25">
      <c r="A39" s="23" t="s">
        <v>113</v>
      </c>
      <c r="B39" s="24" t="s">
        <v>114</v>
      </c>
      <c r="C39" s="25"/>
      <c r="D39" s="25"/>
      <c r="E39" s="60"/>
      <c r="F39" s="39">
        <f>[1]Результат!L26</f>
        <v>126400</v>
      </c>
      <c r="G39" s="44"/>
      <c r="H39" s="44"/>
    </row>
    <row r="40" spans="1:8" ht="110.25" hidden="1" customHeight="1" x14ac:dyDescent="0.25">
      <c r="A40" s="23" t="s">
        <v>131</v>
      </c>
      <c r="B40" s="24" t="s">
        <v>114</v>
      </c>
      <c r="C40" s="25" t="s">
        <v>50</v>
      </c>
      <c r="D40" s="25"/>
      <c r="E40" s="60"/>
      <c r="F40" s="38">
        <f>[1]Результат!L27</f>
        <v>126400</v>
      </c>
      <c r="G40" s="44"/>
      <c r="H40" s="44"/>
    </row>
    <row r="41" spans="1:8" ht="30" hidden="1" customHeight="1" x14ac:dyDescent="0.25">
      <c r="A41" s="23" t="s">
        <v>115</v>
      </c>
      <c r="B41" s="24" t="s">
        <v>114</v>
      </c>
      <c r="C41" s="25" t="s">
        <v>116</v>
      </c>
      <c r="D41" s="25"/>
      <c r="E41" s="60"/>
      <c r="F41" s="38">
        <f>[1]Результат!L28</f>
        <v>126400</v>
      </c>
      <c r="G41" s="44"/>
      <c r="H41" s="44"/>
    </row>
    <row r="42" spans="1:8" ht="60" hidden="1" customHeight="1" x14ac:dyDescent="0.25">
      <c r="A42" s="26" t="s">
        <v>117</v>
      </c>
      <c r="B42" s="24" t="s">
        <v>114</v>
      </c>
      <c r="C42" s="25" t="s">
        <v>118</v>
      </c>
      <c r="D42" s="25"/>
      <c r="E42" s="60"/>
      <c r="F42" s="39">
        <f>[1]Результат!L29</f>
        <v>126400</v>
      </c>
      <c r="G42" s="44"/>
      <c r="H42" s="44"/>
    </row>
    <row r="43" spans="1:8" ht="118.5" hidden="1" customHeight="1" x14ac:dyDescent="0.25">
      <c r="A43" s="23" t="s">
        <v>99</v>
      </c>
      <c r="B43" s="24" t="s">
        <v>114</v>
      </c>
      <c r="C43" s="25" t="s">
        <v>119</v>
      </c>
      <c r="D43" s="25"/>
      <c r="E43" s="60"/>
      <c r="F43" s="39">
        <f>[1]Результат!L30</f>
        <v>116400</v>
      </c>
      <c r="G43" s="44"/>
      <c r="H43" s="44"/>
    </row>
    <row r="44" spans="1:8" ht="60" hidden="1" customHeight="1" x14ac:dyDescent="0.25">
      <c r="A44" s="23" t="s">
        <v>43</v>
      </c>
      <c r="B44" s="24" t="s">
        <v>114</v>
      </c>
      <c r="C44" s="25" t="s">
        <v>120</v>
      </c>
      <c r="D44" s="25">
        <v>200</v>
      </c>
      <c r="E44" s="60"/>
      <c r="F44" s="39">
        <f>[1]Результат!L31</f>
        <v>10000</v>
      </c>
      <c r="G44" s="44"/>
      <c r="H44" s="44"/>
    </row>
    <row r="45" spans="1:8" ht="15.75" x14ac:dyDescent="0.25">
      <c r="A45" s="21" t="s">
        <v>48</v>
      </c>
      <c r="B45" s="22" t="s">
        <v>79</v>
      </c>
      <c r="C45" s="19"/>
      <c r="D45" s="19"/>
      <c r="E45" s="61" t="s">
        <v>209</v>
      </c>
      <c r="F45" s="109">
        <v>126400</v>
      </c>
      <c r="G45" s="38">
        <f t="shared" ref="G45:H46" si="1">G46</f>
        <v>132400</v>
      </c>
      <c r="H45" s="38">
        <f t="shared" si="1"/>
        <v>134400</v>
      </c>
    </row>
    <row r="46" spans="1:8" ht="30" x14ac:dyDescent="0.25">
      <c r="A46" s="23" t="s">
        <v>49</v>
      </c>
      <c r="B46" s="24" t="s">
        <v>80</v>
      </c>
      <c r="C46" s="19"/>
      <c r="D46" s="19"/>
      <c r="E46" s="60" t="s">
        <v>209</v>
      </c>
      <c r="F46" s="109">
        <v>126400</v>
      </c>
      <c r="G46" s="39">
        <f t="shared" si="1"/>
        <v>132400</v>
      </c>
      <c r="H46" s="39">
        <f t="shared" si="1"/>
        <v>134400</v>
      </c>
    </row>
    <row r="47" spans="1:8" ht="120.75" customHeight="1" x14ac:dyDescent="0.25">
      <c r="A47" s="23" t="s">
        <v>130</v>
      </c>
      <c r="B47" s="24" t="s">
        <v>80</v>
      </c>
      <c r="C47" s="19" t="s">
        <v>102</v>
      </c>
      <c r="D47" s="19"/>
      <c r="E47" s="60" t="s">
        <v>209</v>
      </c>
      <c r="F47" s="109">
        <v>126400</v>
      </c>
      <c r="G47" s="39">
        <f>G50</f>
        <v>132400</v>
      </c>
      <c r="H47" s="39">
        <f>H50</f>
        <v>134400</v>
      </c>
    </row>
    <row r="48" spans="1:8" ht="120" x14ac:dyDescent="0.25">
      <c r="A48" s="23" t="str">
        <f>A28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Ижболдинский сельсовет  муниципального района Янаульский район Республики Башкортостан"  </v>
      </c>
      <c r="B48" s="24" t="s">
        <v>80</v>
      </c>
      <c r="C48" s="19" t="str">
        <f>C47</f>
        <v>49 0 00 00000</v>
      </c>
      <c r="D48" s="19"/>
      <c r="E48" s="60" t="s">
        <v>209</v>
      </c>
      <c r="F48" s="109">
        <v>126400</v>
      </c>
      <c r="G48" s="39">
        <f>G47</f>
        <v>132400</v>
      </c>
      <c r="H48" s="39">
        <f>H47</f>
        <v>134400</v>
      </c>
    </row>
    <row r="49" spans="1:8" ht="90" x14ac:dyDescent="0.25">
      <c r="A49" s="23" t="str">
        <f>A23</f>
        <v>Основное мероприятие «Обеспечение деятельности органов местного самоуправления сельского поселения  Ижболдинский  сельсовет муниципального района Янаульский район Республики Башкортостан»</v>
      </c>
      <c r="B49" s="24" t="s">
        <v>80</v>
      </c>
      <c r="C49" s="19" t="s">
        <v>124</v>
      </c>
      <c r="D49" s="19"/>
      <c r="E49" s="60" t="s">
        <v>209</v>
      </c>
      <c r="F49" s="109">
        <v>126400</v>
      </c>
      <c r="G49" s="39">
        <f>G47</f>
        <v>132400</v>
      </c>
      <c r="H49" s="39">
        <f>H47</f>
        <v>134400</v>
      </c>
    </row>
    <row r="50" spans="1:8" ht="60" customHeight="1" x14ac:dyDescent="0.25">
      <c r="A50" s="23" t="s">
        <v>197</v>
      </c>
      <c r="B50" s="24" t="s">
        <v>80</v>
      </c>
      <c r="C50" s="25" t="s">
        <v>105</v>
      </c>
      <c r="D50" s="25"/>
      <c r="E50" s="60" t="s">
        <v>209</v>
      </c>
      <c r="F50" s="109">
        <v>126400</v>
      </c>
      <c r="G50" s="39">
        <f>G51+G52</f>
        <v>132400</v>
      </c>
      <c r="H50" s="39">
        <f>H51+H52</f>
        <v>134400</v>
      </c>
    </row>
    <row r="51" spans="1:8" ht="100.5" customHeight="1" x14ac:dyDescent="0.25">
      <c r="A51" s="23" t="s">
        <v>41</v>
      </c>
      <c r="B51" s="24" t="s">
        <v>80</v>
      </c>
      <c r="C51" s="25" t="s">
        <v>105</v>
      </c>
      <c r="D51" s="25">
        <v>100</v>
      </c>
      <c r="E51" s="60" t="s">
        <v>209</v>
      </c>
      <c r="F51" s="111">
        <v>116400</v>
      </c>
      <c r="G51" s="39">
        <v>116400</v>
      </c>
      <c r="H51" s="39">
        <v>116400</v>
      </c>
    </row>
    <row r="52" spans="1:8" ht="48" customHeight="1" x14ac:dyDescent="0.25">
      <c r="A52" s="23" t="s">
        <v>43</v>
      </c>
      <c r="B52" s="24" t="s">
        <v>80</v>
      </c>
      <c r="C52" s="25" t="s">
        <v>105</v>
      </c>
      <c r="D52" s="25">
        <v>200</v>
      </c>
      <c r="E52" s="60" t="s">
        <v>229</v>
      </c>
      <c r="F52" s="110">
        <v>116400</v>
      </c>
      <c r="G52" s="39">
        <v>16000</v>
      </c>
      <c r="H52" s="39">
        <v>18000</v>
      </c>
    </row>
    <row r="53" spans="1:8" ht="24" customHeight="1" x14ac:dyDescent="0.25">
      <c r="A53" s="21" t="s">
        <v>172</v>
      </c>
      <c r="B53" s="22" t="s">
        <v>173</v>
      </c>
      <c r="C53" s="27"/>
      <c r="D53" s="27"/>
      <c r="E53" s="60" t="s">
        <v>209</v>
      </c>
      <c r="F53" s="39">
        <f>[1]Результат!L32</f>
        <v>910893.84</v>
      </c>
      <c r="G53" s="38">
        <v>0</v>
      </c>
      <c r="H53" s="38">
        <v>0</v>
      </c>
    </row>
    <row r="54" spans="1:8" ht="17.25" customHeight="1" x14ac:dyDescent="0.25">
      <c r="A54" s="23" t="s">
        <v>174</v>
      </c>
      <c r="B54" s="24" t="s">
        <v>175</v>
      </c>
      <c r="C54" s="25"/>
      <c r="D54" s="25"/>
      <c r="E54" s="60" t="s">
        <v>209</v>
      </c>
      <c r="F54" s="39">
        <f>[1]Результат!L33</f>
        <v>910893.84</v>
      </c>
      <c r="G54" s="39">
        <v>0</v>
      </c>
      <c r="H54" s="39">
        <v>0</v>
      </c>
    </row>
    <row r="55" spans="1:8" ht="89.25" customHeight="1" x14ac:dyDescent="0.25">
      <c r="A55" s="23" t="s">
        <v>195</v>
      </c>
      <c r="B55" s="24" t="s">
        <v>175</v>
      </c>
      <c r="C55" s="25" t="s">
        <v>176</v>
      </c>
      <c r="D55" s="25"/>
      <c r="E55" s="60" t="s">
        <v>209</v>
      </c>
      <c r="F55" s="38">
        <f>[1]Результат!L34</f>
        <v>910893.84</v>
      </c>
      <c r="G55" s="39">
        <v>0</v>
      </c>
      <c r="H55" s="39">
        <v>0</v>
      </c>
    </row>
    <row r="56" spans="1:8" ht="20.25" customHeight="1" x14ac:dyDescent="0.25">
      <c r="A56" s="23" t="s">
        <v>177</v>
      </c>
      <c r="B56" s="24" t="s">
        <v>175</v>
      </c>
      <c r="C56" s="25" t="s">
        <v>51</v>
      </c>
      <c r="D56" s="25"/>
      <c r="E56" s="60" t="s">
        <v>209</v>
      </c>
      <c r="F56" s="39">
        <f>[1]Результат!L35</f>
        <v>910893.84</v>
      </c>
      <c r="G56" s="39">
        <v>0</v>
      </c>
      <c r="H56" s="39">
        <v>0</v>
      </c>
    </row>
    <row r="57" spans="1:8" ht="39" customHeight="1" x14ac:dyDescent="0.25">
      <c r="A57" s="23" t="s">
        <v>52</v>
      </c>
      <c r="B57" s="24" t="s">
        <v>175</v>
      </c>
      <c r="C57" s="25" t="s">
        <v>53</v>
      </c>
      <c r="D57" s="25"/>
      <c r="E57" s="60" t="s">
        <v>209</v>
      </c>
      <c r="F57" s="39">
        <f>[1]Результат!L36</f>
        <v>910893.84</v>
      </c>
      <c r="G57" s="39">
        <v>0</v>
      </c>
      <c r="H57" s="39">
        <v>0</v>
      </c>
    </row>
    <row r="58" spans="1:8" ht="23.25" customHeight="1" x14ac:dyDescent="0.25">
      <c r="A58" s="23" t="s">
        <v>174</v>
      </c>
      <c r="B58" s="24" t="s">
        <v>175</v>
      </c>
      <c r="C58" s="25" t="s">
        <v>178</v>
      </c>
      <c r="D58" s="25"/>
      <c r="E58" s="60" t="s">
        <v>209</v>
      </c>
      <c r="F58" s="39">
        <f>[1]Результат!L37</f>
        <v>910893.84</v>
      </c>
      <c r="G58" s="39">
        <v>0</v>
      </c>
      <c r="H58" s="39">
        <v>0</v>
      </c>
    </row>
    <row r="59" spans="1:8" ht="46.5" customHeight="1" x14ac:dyDescent="0.25">
      <c r="A59" s="23" t="s">
        <v>43</v>
      </c>
      <c r="B59" s="24" t="s">
        <v>175</v>
      </c>
      <c r="C59" s="25" t="s">
        <v>178</v>
      </c>
      <c r="D59" s="25">
        <v>200</v>
      </c>
      <c r="E59" s="60" t="s">
        <v>209</v>
      </c>
      <c r="F59" s="39">
        <f>[1]Результат!L38</f>
        <v>910893.84</v>
      </c>
      <c r="G59" s="39">
        <v>0</v>
      </c>
      <c r="H59" s="39">
        <v>0</v>
      </c>
    </row>
    <row r="60" spans="1:8" ht="35.25" customHeight="1" x14ac:dyDescent="0.25">
      <c r="A60" s="21" t="s">
        <v>54</v>
      </c>
      <c r="B60" s="22" t="s">
        <v>81</v>
      </c>
      <c r="C60" s="19"/>
      <c r="D60" s="19"/>
      <c r="E60" s="61" t="s">
        <v>222</v>
      </c>
      <c r="F60" s="38">
        <f>[1]Результат!L39</f>
        <v>2540303.0699999998</v>
      </c>
      <c r="G60" s="40">
        <f>G74</f>
        <v>1039400</v>
      </c>
      <c r="H60" s="40">
        <f>H74</f>
        <v>977500</v>
      </c>
    </row>
    <row r="61" spans="1:8" ht="15" customHeight="1" x14ac:dyDescent="0.25">
      <c r="A61" s="21" t="s">
        <v>187</v>
      </c>
      <c r="B61" s="22" t="s">
        <v>186</v>
      </c>
      <c r="C61" s="19"/>
      <c r="D61" s="19"/>
      <c r="E61" s="61" t="s">
        <v>223</v>
      </c>
      <c r="F61" s="38">
        <f>[1]Результат!L40</f>
        <v>1649501</v>
      </c>
      <c r="G61" s="40">
        <v>0</v>
      </c>
      <c r="H61" s="40">
        <v>0</v>
      </c>
    </row>
    <row r="62" spans="1:8" ht="88.5" customHeight="1" x14ac:dyDescent="0.25">
      <c r="A62" s="23" t="s">
        <v>131</v>
      </c>
      <c r="B62" s="24" t="s">
        <v>186</v>
      </c>
      <c r="C62" s="19" t="s">
        <v>67</v>
      </c>
      <c r="D62" s="19"/>
      <c r="E62" s="60" t="s">
        <v>223</v>
      </c>
      <c r="F62" s="39">
        <f>[1]Результат!L41</f>
        <v>1649501</v>
      </c>
      <c r="G62" s="46">
        <v>0</v>
      </c>
      <c r="H62" s="46">
        <v>0</v>
      </c>
    </row>
    <row r="63" spans="1:8" ht="21.75" customHeight="1" x14ac:dyDescent="0.25">
      <c r="A63" s="23" t="s">
        <v>94</v>
      </c>
      <c r="B63" s="24" t="s">
        <v>186</v>
      </c>
      <c r="C63" s="19" t="s">
        <v>95</v>
      </c>
      <c r="D63" s="19"/>
      <c r="E63" s="60" t="s">
        <v>223</v>
      </c>
      <c r="F63" s="39">
        <f>[1]Результат!L42</f>
        <v>1649501</v>
      </c>
      <c r="G63" s="46">
        <v>0</v>
      </c>
      <c r="H63" s="46">
        <v>0</v>
      </c>
    </row>
    <row r="64" spans="1:8" ht="50.25" customHeight="1" x14ac:dyDescent="0.25">
      <c r="A64" s="23" t="s">
        <v>96</v>
      </c>
      <c r="B64" s="24" t="s">
        <v>186</v>
      </c>
      <c r="C64" s="19" t="s">
        <v>97</v>
      </c>
      <c r="D64" s="19"/>
      <c r="E64" s="60" t="s">
        <v>223</v>
      </c>
      <c r="F64" s="39">
        <f>[1]Результат!L43</f>
        <v>1649501</v>
      </c>
      <c r="G64" s="46">
        <v>0</v>
      </c>
      <c r="H64" s="46">
        <v>0</v>
      </c>
    </row>
    <row r="65" spans="1:9" ht="79.5" customHeight="1" x14ac:dyDescent="0.25">
      <c r="A65" s="23" t="s">
        <v>212</v>
      </c>
      <c r="B65" s="24" t="s">
        <v>186</v>
      </c>
      <c r="C65" s="19">
        <v>3040474040</v>
      </c>
      <c r="D65" s="19"/>
      <c r="E65" s="60" t="s">
        <v>223</v>
      </c>
      <c r="F65" s="39">
        <v>399000</v>
      </c>
      <c r="G65" s="46">
        <v>0</v>
      </c>
      <c r="H65" s="46">
        <v>0</v>
      </c>
    </row>
    <row r="66" spans="1:9" ht="45" customHeight="1" x14ac:dyDescent="0.25">
      <c r="A66" s="23" t="s">
        <v>43</v>
      </c>
      <c r="B66" s="24" t="s">
        <v>186</v>
      </c>
      <c r="C66" s="19">
        <v>3040474040</v>
      </c>
      <c r="D66" s="19">
        <v>200</v>
      </c>
      <c r="E66" s="60" t="s">
        <v>223</v>
      </c>
      <c r="F66" s="39">
        <v>399000</v>
      </c>
      <c r="G66" s="46">
        <v>0</v>
      </c>
      <c r="H66" s="46">
        <v>0</v>
      </c>
    </row>
    <row r="67" spans="1:9" ht="63" customHeight="1" x14ac:dyDescent="0.25">
      <c r="A67" s="23" t="s">
        <v>188</v>
      </c>
      <c r="B67" s="88" t="s">
        <v>186</v>
      </c>
      <c r="C67" s="19" t="s">
        <v>191</v>
      </c>
      <c r="D67" s="19"/>
      <c r="E67" s="60" t="s">
        <v>209</v>
      </c>
      <c r="F67" s="39">
        <f>[1]Результат!L46</f>
        <v>1085501</v>
      </c>
      <c r="G67" s="46">
        <v>0</v>
      </c>
      <c r="H67" s="46">
        <v>0</v>
      </c>
    </row>
    <row r="68" spans="1:9" ht="50.25" customHeight="1" x14ac:dyDescent="0.25">
      <c r="A68" s="23" t="s">
        <v>43</v>
      </c>
      <c r="B68" s="88" t="s">
        <v>186</v>
      </c>
      <c r="C68" s="19" t="s">
        <v>191</v>
      </c>
      <c r="D68" s="19">
        <v>200</v>
      </c>
      <c r="E68" s="60" t="s">
        <v>209</v>
      </c>
      <c r="F68" s="39">
        <f>[1]Результат!L47</f>
        <v>1085501</v>
      </c>
      <c r="G68" s="46">
        <v>0</v>
      </c>
      <c r="H68" s="46">
        <v>0</v>
      </c>
    </row>
    <row r="69" spans="1:9" ht="81.75" customHeight="1" x14ac:dyDescent="0.25">
      <c r="A69" s="23" t="s">
        <v>189</v>
      </c>
      <c r="B69" s="88" t="s">
        <v>186</v>
      </c>
      <c r="C69" s="19" t="s">
        <v>192</v>
      </c>
      <c r="D69" s="19"/>
      <c r="E69" s="60" t="s">
        <v>209</v>
      </c>
      <c r="F69" s="39">
        <f>[1]Результат!L48</f>
        <v>85000</v>
      </c>
      <c r="G69" s="46">
        <v>0</v>
      </c>
      <c r="H69" s="46">
        <v>0</v>
      </c>
    </row>
    <row r="70" spans="1:9" ht="51" customHeight="1" x14ac:dyDescent="0.25">
      <c r="A70" s="23" t="s">
        <v>43</v>
      </c>
      <c r="B70" s="88" t="s">
        <v>186</v>
      </c>
      <c r="C70" s="19" t="s">
        <v>192</v>
      </c>
      <c r="D70" s="19"/>
      <c r="E70" s="60" t="s">
        <v>209</v>
      </c>
      <c r="F70" s="39">
        <f>[1]Результат!L49</f>
        <v>85000</v>
      </c>
      <c r="G70" s="46">
        <v>0</v>
      </c>
      <c r="H70" s="46">
        <v>0</v>
      </c>
    </row>
    <row r="71" spans="1:9" ht="52.5" customHeight="1" x14ac:dyDescent="0.25">
      <c r="A71" s="23" t="s">
        <v>43</v>
      </c>
      <c r="B71" s="88" t="s">
        <v>186</v>
      </c>
      <c r="C71" s="19" t="s">
        <v>192</v>
      </c>
      <c r="D71" s="19">
        <v>200</v>
      </c>
      <c r="E71" s="60" t="s">
        <v>239</v>
      </c>
      <c r="F71" s="39">
        <v>85000</v>
      </c>
      <c r="G71" s="46">
        <v>0</v>
      </c>
      <c r="H71" s="46">
        <v>0</v>
      </c>
    </row>
    <row r="72" spans="1:9" ht="77.25" customHeight="1" x14ac:dyDescent="0.25">
      <c r="A72" s="23" t="s">
        <v>190</v>
      </c>
      <c r="B72" s="88" t="s">
        <v>186</v>
      </c>
      <c r="C72" s="19" t="s">
        <v>193</v>
      </c>
      <c r="D72" s="19"/>
      <c r="E72" s="60" t="s">
        <v>221</v>
      </c>
      <c r="F72" s="39">
        <f>[1]Результат!L50</f>
        <v>80000</v>
      </c>
      <c r="G72" s="46">
        <v>0</v>
      </c>
      <c r="H72" s="46">
        <v>0</v>
      </c>
    </row>
    <row r="73" spans="1:9" ht="54.75" customHeight="1" x14ac:dyDescent="0.25">
      <c r="A73" s="23" t="s">
        <v>43</v>
      </c>
      <c r="B73" s="88" t="s">
        <v>186</v>
      </c>
      <c r="C73" s="19" t="s">
        <v>193</v>
      </c>
      <c r="D73" s="19">
        <v>200</v>
      </c>
      <c r="E73" s="60" t="s">
        <v>221</v>
      </c>
      <c r="F73" s="39">
        <f>[1]Результат!L51</f>
        <v>80000</v>
      </c>
      <c r="G73" s="46">
        <v>0</v>
      </c>
      <c r="H73" s="46">
        <v>0</v>
      </c>
      <c r="I73" s="115"/>
    </row>
    <row r="74" spans="1:9" ht="25.5" customHeight="1" x14ac:dyDescent="0.25">
      <c r="A74" s="21" t="s">
        <v>55</v>
      </c>
      <c r="B74" s="22" t="s">
        <v>82</v>
      </c>
      <c r="C74" s="20"/>
      <c r="D74" s="20"/>
      <c r="E74" s="61" t="s">
        <v>227</v>
      </c>
      <c r="F74" s="38">
        <f>[1]Результат!L52</f>
        <v>890802.07</v>
      </c>
      <c r="G74" s="38">
        <f>G75</f>
        <v>1039400</v>
      </c>
      <c r="H74" s="38">
        <f t="shared" ref="G74:H76" si="2">H75</f>
        <v>977500</v>
      </c>
    </row>
    <row r="75" spans="1:9" ht="90" customHeight="1" x14ac:dyDescent="0.25">
      <c r="A75" s="23" t="s">
        <v>131</v>
      </c>
      <c r="B75" s="24" t="s">
        <v>82</v>
      </c>
      <c r="C75" s="19" t="s">
        <v>67</v>
      </c>
      <c r="D75" s="19"/>
      <c r="E75" s="60" t="s">
        <v>227</v>
      </c>
      <c r="F75" s="39">
        <f>[1]Результат!L53</f>
        <v>890802.07</v>
      </c>
      <c r="G75" s="39">
        <f t="shared" si="2"/>
        <v>1039400</v>
      </c>
      <c r="H75" s="39">
        <f t="shared" si="2"/>
        <v>977500</v>
      </c>
    </row>
    <row r="76" spans="1:9" ht="37.5" customHeight="1" x14ac:dyDescent="0.25">
      <c r="A76" s="26" t="s">
        <v>56</v>
      </c>
      <c r="B76" s="24" t="s">
        <v>82</v>
      </c>
      <c r="C76" s="25" t="s">
        <v>57</v>
      </c>
      <c r="D76" s="25"/>
      <c r="E76" s="60" t="s">
        <v>227</v>
      </c>
      <c r="F76" s="39">
        <f>[1]Результат!L54</f>
        <v>890802.07</v>
      </c>
      <c r="G76" s="39">
        <f>G77</f>
        <v>1039400</v>
      </c>
      <c r="H76" s="39">
        <f t="shared" si="2"/>
        <v>977500</v>
      </c>
    </row>
    <row r="77" spans="1:9" ht="41.25" customHeight="1" x14ac:dyDescent="0.25">
      <c r="A77" s="23" t="s">
        <v>58</v>
      </c>
      <c r="B77" s="24" t="s">
        <v>82</v>
      </c>
      <c r="C77" s="25" t="s">
        <v>59</v>
      </c>
      <c r="D77" s="25"/>
      <c r="E77" s="60" t="s">
        <v>227</v>
      </c>
      <c r="F77" s="39">
        <f>[1]Результат!L55</f>
        <v>890802.07</v>
      </c>
      <c r="G77" s="39">
        <f>G78</f>
        <v>1039400</v>
      </c>
      <c r="H77" s="39">
        <f>H78</f>
        <v>977500</v>
      </c>
    </row>
    <row r="78" spans="1:9" ht="36" customHeight="1" x14ac:dyDescent="0.25">
      <c r="A78" s="26" t="s">
        <v>69</v>
      </c>
      <c r="B78" s="24" t="s">
        <v>82</v>
      </c>
      <c r="C78" s="25" t="s">
        <v>60</v>
      </c>
      <c r="D78" s="25"/>
      <c r="E78" s="60" t="s">
        <v>230</v>
      </c>
      <c r="F78" s="39">
        <f>[1]Результат!L56</f>
        <v>789802.07</v>
      </c>
      <c r="G78" s="39">
        <f>G79+G80+G81</f>
        <v>1039400</v>
      </c>
      <c r="H78" s="39">
        <f>H79+H80+H81</f>
        <v>977500</v>
      </c>
    </row>
    <row r="79" spans="1:9" ht="92.25" customHeight="1" x14ac:dyDescent="0.25">
      <c r="A79" s="26" t="s">
        <v>41</v>
      </c>
      <c r="B79" s="24" t="s">
        <v>82</v>
      </c>
      <c r="C79" s="25" t="s">
        <v>60</v>
      </c>
      <c r="D79" s="25">
        <v>100</v>
      </c>
      <c r="E79" s="60" t="s">
        <v>231</v>
      </c>
      <c r="F79" s="39">
        <v>584878.76</v>
      </c>
      <c r="G79" s="39">
        <v>823588</v>
      </c>
      <c r="H79" s="39">
        <v>823588</v>
      </c>
    </row>
    <row r="80" spans="1:9" ht="48" customHeight="1" x14ac:dyDescent="0.25">
      <c r="A80" s="23" t="s">
        <v>61</v>
      </c>
      <c r="B80" s="24" t="s">
        <v>82</v>
      </c>
      <c r="C80" s="25" t="s">
        <v>60</v>
      </c>
      <c r="D80" s="25">
        <v>200</v>
      </c>
      <c r="E80" s="60" t="s">
        <v>232</v>
      </c>
      <c r="F80" s="39">
        <v>202823.31</v>
      </c>
      <c r="G80" s="39">
        <v>213712</v>
      </c>
      <c r="H80" s="39">
        <v>151812</v>
      </c>
    </row>
    <row r="81" spans="1:8" ht="32.25" customHeight="1" x14ac:dyDescent="0.25">
      <c r="A81" s="23" t="s">
        <v>44</v>
      </c>
      <c r="B81" s="24" t="s">
        <v>82</v>
      </c>
      <c r="C81" s="25" t="s">
        <v>60</v>
      </c>
      <c r="D81" s="25">
        <v>800</v>
      </c>
      <c r="E81" s="60" t="s">
        <v>209</v>
      </c>
      <c r="F81" s="39">
        <v>2100</v>
      </c>
      <c r="G81" s="39">
        <v>2100</v>
      </c>
      <c r="H81" s="39">
        <v>2100</v>
      </c>
    </row>
    <row r="82" spans="1:8" ht="113.25" customHeight="1" x14ac:dyDescent="0.25">
      <c r="A82" s="29" t="s">
        <v>145</v>
      </c>
      <c r="B82" s="24" t="s">
        <v>82</v>
      </c>
      <c r="C82" s="76" t="s">
        <v>62</v>
      </c>
      <c r="D82" s="25"/>
      <c r="E82" s="60" t="s">
        <v>225</v>
      </c>
      <c r="F82" s="39">
        <v>101000</v>
      </c>
      <c r="G82" s="39">
        <v>0</v>
      </c>
      <c r="H82" s="39">
        <v>0</v>
      </c>
    </row>
    <row r="83" spans="1:8" ht="45.75" customHeight="1" x14ac:dyDescent="0.25">
      <c r="A83" s="23" t="s">
        <v>43</v>
      </c>
      <c r="B83" s="24" t="s">
        <v>82</v>
      </c>
      <c r="C83" s="76" t="s">
        <v>62</v>
      </c>
      <c r="D83" s="25">
        <v>200</v>
      </c>
      <c r="E83" s="60" t="s">
        <v>225</v>
      </c>
      <c r="F83" s="38">
        <v>101000</v>
      </c>
      <c r="G83" s="39">
        <v>0</v>
      </c>
      <c r="H83" s="39">
        <v>0</v>
      </c>
    </row>
    <row r="84" spans="1:8" ht="24" customHeight="1" x14ac:dyDescent="0.25">
      <c r="A84" s="21" t="s">
        <v>140</v>
      </c>
      <c r="B84" s="22" t="s">
        <v>149</v>
      </c>
      <c r="C84" s="76"/>
      <c r="D84" s="25"/>
      <c r="E84" s="61" t="s">
        <v>238</v>
      </c>
      <c r="F84" s="38">
        <v>0</v>
      </c>
      <c r="G84" s="39">
        <v>0</v>
      </c>
      <c r="H84" s="39">
        <v>0</v>
      </c>
    </row>
    <row r="85" spans="1:8" ht="31.5" customHeight="1" x14ac:dyDescent="0.25">
      <c r="A85" s="23" t="s">
        <v>181</v>
      </c>
      <c r="B85" s="24" t="s">
        <v>149</v>
      </c>
      <c r="C85" s="25" t="s">
        <v>50</v>
      </c>
      <c r="D85" s="25"/>
      <c r="E85" s="60" t="s">
        <v>238</v>
      </c>
      <c r="F85" s="39">
        <v>0</v>
      </c>
      <c r="G85" s="39">
        <v>0</v>
      </c>
      <c r="H85" s="39">
        <v>0</v>
      </c>
    </row>
    <row r="86" spans="1:8" ht="31.5" customHeight="1" x14ac:dyDescent="0.25">
      <c r="A86" s="23" t="s">
        <v>142</v>
      </c>
      <c r="B86" s="24" t="s">
        <v>149</v>
      </c>
      <c r="C86" s="25" t="s">
        <v>67</v>
      </c>
      <c r="D86" s="25"/>
      <c r="E86" s="60" t="s">
        <v>238</v>
      </c>
      <c r="F86" s="39">
        <v>0</v>
      </c>
      <c r="G86" s="39">
        <v>0</v>
      </c>
      <c r="H86" s="39">
        <v>0</v>
      </c>
    </row>
    <row r="87" spans="1:8" ht="31.5" customHeight="1" x14ac:dyDescent="0.25">
      <c r="A87" s="23" t="s">
        <v>141</v>
      </c>
      <c r="B87" s="24" t="s">
        <v>149</v>
      </c>
      <c r="C87" s="25" t="s">
        <v>150</v>
      </c>
      <c r="D87" s="25"/>
      <c r="E87" s="60" t="s">
        <v>238</v>
      </c>
      <c r="F87" s="39">
        <v>0</v>
      </c>
      <c r="G87" s="39">
        <v>0</v>
      </c>
      <c r="H87" s="39">
        <v>0</v>
      </c>
    </row>
    <row r="88" spans="1:8" ht="45.75" customHeight="1" x14ac:dyDescent="0.25">
      <c r="A88" s="29" t="s">
        <v>145</v>
      </c>
      <c r="B88" s="24" t="s">
        <v>149</v>
      </c>
      <c r="C88" s="25" t="s">
        <v>151</v>
      </c>
      <c r="D88" s="25"/>
      <c r="E88" s="60" t="s">
        <v>238</v>
      </c>
      <c r="F88" s="39">
        <v>0</v>
      </c>
      <c r="G88" s="39">
        <v>0</v>
      </c>
      <c r="H88" s="39">
        <v>0</v>
      </c>
    </row>
    <row r="89" spans="1:8" ht="45.75" customHeight="1" x14ac:dyDescent="0.25">
      <c r="A89" s="23" t="s">
        <v>43</v>
      </c>
      <c r="B89" s="24" t="s">
        <v>149</v>
      </c>
      <c r="C89" s="25" t="s">
        <v>151</v>
      </c>
      <c r="D89" s="25">
        <v>200</v>
      </c>
      <c r="E89" s="60" t="s">
        <v>238</v>
      </c>
      <c r="F89" s="39">
        <v>0</v>
      </c>
      <c r="G89" s="39">
        <v>0</v>
      </c>
      <c r="H89" s="39">
        <v>0</v>
      </c>
    </row>
    <row r="90" spans="1:8" ht="66" customHeight="1" x14ac:dyDescent="0.25">
      <c r="A90" s="21" t="s">
        <v>213</v>
      </c>
      <c r="B90" s="22" t="s">
        <v>205</v>
      </c>
      <c r="C90" s="25"/>
      <c r="D90" s="25"/>
      <c r="E90" s="60" t="s">
        <v>226</v>
      </c>
      <c r="F90" s="39">
        <v>687</v>
      </c>
      <c r="G90" s="49">
        <f t="shared" ref="G90:H92" si="3">G91</f>
        <v>0</v>
      </c>
      <c r="H90" s="49">
        <f t="shared" si="3"/>
        <v>0</v>
      </c>
    </row>
    <row r="91" spans="1:8" ht="96.75" customHeight="1" x14ac:dyDescent="0.25">
      <c r="A91" s="23" t="s">
        <v>181</v>
      </c>
      <c r="B91" s="24" t="s">
        <v>206</v>
      </c>
      <c r="C91" s="25" t="s">
        <v>215</v>
      </c>
      <c r="D91" s="25"/>
      <c r="E91" s="60" t="s">
        <v>226</v>
      </c>
      <c r="F91" s="39">
        <v>687</v>
      </c>
      <c r="G91" s="48">
        <f t="shared" si="3"/>
        <v>0</v>
      </c>
      <c r="H91" s="48">
        <f t="shared" si="3"/>
        <v>0</v>
      </c>
    </row>
    <row r="92" spans="1:8" ht="17.25" customHeight="1" x14ac:dyDescent="0.25">
      <c r="A92" s="23" t="s">
        <v>214</v>
      </c>
      <c r="B92" s="24" t="s">
        <v>206</v>
      </c>
      <c r="C92" s="25">
        <v>9900074000</v>
      </c>
      <c r="D92" s="25"/>
      <c r="E92" s="60" t="s">
        <v>226</v>
      </c>
      <c r="F92" s="39">
        <v>687</v>
      </c>
      <c r="G92" s="48">
        <f t="shared" si="3"/>
        <v>0</v>
      </c>
      <c r="H92" s="48">
        <f t="shared" si="3"/>
        <v>0</v>
      </c>
    </row>
    <row r="93" spans="1:8" x14ac:dyDescent="0.25">
      <c r="A93" s="23" t="s">
        <v>216</v>
      </c>
      <c r="B93" s="24" t="s">
        <v>206</v>
      </c>
      <c r="C93" s="25">
        <v>9900074000</v>
      </c>
      <c r="D93" s="25">
        <v>500</v>
      </c>
      <c r="E93" s="60" t="s">
        <v>226</v>
      </c>
      <c r="F93" s="112">
        <v>687</v>
      </c>
      <c r="G93" s="48">
        <v>0</v>
      </c>
      <c r="H93" s="48">
        <v>0</v>
      </c>
    </row>
    <row r="94" spans="1:8" ht="105" hidden="1" x14ac:dyDescent="0.25">
      <c r="A94" s="23" t="s">
        <v>139</v>
      </c>
      <c r="B94" s="24" t="s">
        <v>82</v>
      </c>
      <c r="C94" s="25" t="s">
        <v>62</v>
      </c>
      <c r="D94" s="25"/>
      <c r="E94" s="60"/>
      <c r="F94" s="39">
        <f>F95</f>
        <v>0</v>
      </c>
      <c r="G94" s="46">
        <v>0</v>
      </c>
      <c r="H94" s="46">
        <v>0</v>
      </c>
    </row>
    <row r="95" spans="1:8" ht="30" hidden="1" x14ac:dyDescent="0.25">
      <c r="A95" s="23" t="s">
        <v>61</v>
      </c>
      <c r="B95" s="24" t="s">
        <v>82</v>
      </c>
      <c r="C95" s="25" t="s">
        <v>62</v>
      </c>
      <c r="D95" s="25">
        <v>200</v>
      </c>
      <c r="E95" s="60"/>
      <c r="F95" s="39">
        <v>0</v>
      </c>
      <c r="G95" s="46">
        <v>0</v>
      </c>
      <c r="H95" s="46">
        <v>0</v>
      </c>
    </row>
    <row r="96" spans="1:8" ht="35.25" customHeight="1" x14ac:dyDescent="0.25">
      <c r="A96" s="21" t="s">
        <v>63</v>
      </c>
      <c r="B96" s="22">
        <v>9900</v>
      </c>
      <c r="C96" s="27"/>
      <c r="D96" s="27"/>
      <c r="E96" s="60" t="s">
        <v>209</v>
      </c>
      <c r="F96" s="38">
        <v>0</v>
      </c>
      <c r="G96" s="38">
        <f t="shared" ref="G96:H99" si="4">G97</f>
        <v>96100</v>
      </c>
      <c r="H96" s="38">
        <f t="shared" si="4"/>
        <v>193880</v>
      </c>
    </row>
    <row r="97" spans="1:8" x14ac:dyDescent="0.25">
      <c r="A97" s="26" t="s">
        <v>64</v>
      </c>
      <c r="B97" s="24">
        <v>9999</v>
      </c>
      <c r="C97" s="25"/>
      <c r="D97" s="25"/>
      <c r="E97" s="60" t="s">
        <v>209</v>
      </c>
      <c r="F97" s="39">
        <v>0</v>
      </c>
      <c r="G97" s="39">
        <f t="shared" si="4"/>
        <v>96100</v>
      </c>
      <c r="H97" s="39">
        <f t="shared" si="4"/>
        <v>193880</v>
      </c>
    </row>
    <row r="98" spans="1:8" x14ac:dyDescent="0.25">
      <c r="A98" s="23" t="s">
        <v>39</v>
      </c>
      <c r="B98" s="24">
        <v>9999</v>
      </c>
      <c r="C98" s="25" t="s">
        <v>40</v>
      </c>
      <c r="D98" s="25"/>
      <c r="E98" s="60" t="s">
        <v>209</v>
      </c>
      <c r="F98" s="39">
        <v>0</v>
      </c>
      <c r="G98" s="39">
        <f t="shared" si="4"/>
        <v>96100</v>
      </c>
      <c r="H98" s="39">
        <f t="shared" si="4"/>
        <v>193880</v>
      </c>
    </row>
    <row r="99" spans="1:8" x14ac:dyDescent="0.25">
      <c r="A99" s="23" t="s">
        <v>64</v>
      </c>
      <c r="B99" s="24">
        <v>9999</v>
      </c>
      <c r="C99" s="25" t="s">
        <v>65</v>
      </c>
      <c r="D99" s="25"/>
      <c r="E99" s="60" t="s">
        <v>209</v>
      </c>
      <c r="F99" s="39">
        <v>0</v>
      </c>
      <c r="G99" s="39">
        <f t="shared" si="4"/>
        <v>96100</v>
      </c>
      <c r="H99" s="39">
        <f t="shared" si="4"/>
        <v>193880</v>
      </c>
    </row>
    <row r="100" spans="1:8" x14ac:dyDescent="0.25">
      <c r="A100" s="23" t="s">
        <v>66</v>
      </c>
      <c r="B100" s="24">
        <v>9999</v>
      </c>
      <c r="C100" s="25" t="s">
        <v>65</v>
      </c>
      <c r="D100" s="25">
        <v>900</v>
      </c>
      <c r="E100" s="60" t="s">
        <v>209</v>
      </c>
      <c r="F100" s="39">
        <v>0</v>
      </c>
      <c r="G100" s="39">
        <v>96100</v>
      </c>
      <c r="H100" s="39">
        <v>193880</v>
      </c>
    </row>
    <row r="101" spans="1:8" x14ac:dyDescent="0.25">
      <c r="A101" s="1"/>
      <c r="B101" s="1"/>
      <c r="C101" s="1"/>
      <c r="D101" s="1"/>
      <c r="E101" s="113"/>
      <c r="F101" s="1"/>
    </row>
    <row r="102" spans="1:8" x14ac:dyDescent="0.25">
      <c r="A102" s="1" t="s">
        <v>32</v>
      </c>
      <c r="B102" s="1"/>
      <c r="C102" s="1"/>
      <c r="D102" s="5" t="s">
        <v>246</v>
      </c>
      <c r="E102" s="5"/>
      <c r="F102" s="1"/>
    </row>
  </sheetData>
  <mergeCells count="9">
    <mergeCell ref="A10:H10"/>
    <mergeCell ref="A11:H11"/>
    <mergeCell ref="A12:H12"/>
    <mergeCell ref="A13:H13"/>
    <mergeCell ref="A16:A17"/>
    <mergeCell ref="B16:B17"/>
    <mergeCell ref="C16:C17"/>
    <mergeCell ref="D16:D17"/>
    <mergeCell ref="E16:H16"/>
  </mergeCells>
  <phoneticPr fontId="19" type="noConversion"/>
  <printOptions horizontalCentered="1"/>
  <pageMargins left="1.1023622047244095" right="0.31496062992125984" top="0.74803149606299213" bottom="0.74803149606299213" header="0.31496062992125984" footer="0.31496062992125984"/>
  <pageSetup paperSize="9" scale="57" fitToHeight="0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G72"/>
  <sheetViews>
    <sheetView view="pageBreakPreview" topLeftCell="A28" zoomScale="90" zoomScaleNormal="90" zoomScaleSheetLayoutView="90" workbookViewId="0">
      <selection activeCell="E79" sqref="E79"/>
    </sheetView>
  </sheetViews>
  <sheetFormatPr defaultRowHeight="15" x14ac:dyDescent="0.25"/>
  <cols>
    <col min="1" max="1" width="41.5703125" customWidth="1"/>
    <col min="2" max="2" width="17" customWidth="1"/>
    <col min="4" max="4" width="13.5703125" customWidth="1"/>
    <col min="5" max="5" width="15" customWidth="1"/>
    <col min="6" max="6" width="15.5703125" customWidth="1"/>
    <col min="7" max="7" width="13.5703125" customWidth="1"/>
  </cols>
  <sheetData>
    <row r="1" spans="1:7" x14ac:dyDescent="0.25">
      <c r="C1" s="1"/>
      <c r="D1" s="1"/>
      <c r="E1" s="1"/>
      <c r="G1" s="5" t="s">
        <v>29</v>
      </c>
    </row>
    <row r="2" spans="1:7" x14ac:dyDescent="0.25">
      <c r="C2" s="1"/>
      <c r="D2" s="1"/>
      <c r="E2" s="1"/>
      <c r="G2" s="5" t="s">
        <v>83</v>
      </c>
    </row>
    <row r="3" spans="1:7" x14ac:dyDescent="0.25">
      <c r="C3" s="1"/>
      <c r="D3" s="1"/>
      <c r="E3" s="1"/>
      <c r="G3" s="5" t="s">
        <v>30</v>
      </c>
    </row>
    <row r="4" spans="1:7" x14ac:dyDescent="0.25">
      <c r="C4" s="1"/>
      <c r="D4" s="1"/>
      <c r="E4" s="1"/>
      <c r="G4" s="5" t="s">
        <v>203</v>
      </c>
    </row>
    <row r="5" spans="1:7" x14ac:dyDescent="0.25">
      <c r="C5" s="1"/>
      <c r="D5" s="1"/>
      <c r="E5" s="1"/>
      <c r="G5" s="5" t="s">
        <v>84</v>
      </c>
    </row>
    <row r="6" spans="1:7" x14ac:dyDescent="0.25">
      <c r="C6" s="1"/>
      <c r="D6" s="1"/>
      <c r="E6" s="1"/>
      <c r="G6" s="5" t="s">
        <v>30</v>
      </c>
    </row>
    <row r="7" spans="1:7" x14ac:dyDescent="0.25">
      <c r="C7" s="1"/>
      <c r="D7" s="1"/>
      <c r="E7" s="1"/>
      <c r="G7" s="5" t="s">
        <v>127</v>
      </c>
    </row>
    <row r="8" spans="1:7" x14ac:dyDescent="0.25">
      <c r="C8" s="1"/>
      <c r="D8" s="1"/>
      <c r="E8" s="1"/>
      <c r="G8" s="5" t="s">
        <v>128</v>
      </c>
    </row>
    <row r="9" spans="1:7" x14ac:dyDescent="0.25">
      <c r="B9" s="6"/>
      <c r="C9" s="6"/>
      <c r="D9" s="6"/>
      <c r="E9" s="6"/>
    </row>
    <row r="10" spans="1:7" ht="15.75" x14ac:dyDescent="0.25">
      <c r="A10" s="124" t="s">
        <v>86</v>
      </c>
      <c r="B10" s="124"/>
      <c r="C10" s="124"/>
      <c r="D10" s="124"/>
      <c r="E10" s="124"/>
      <c r="F10" s="124"/>
      <c r="G10" s="124"/>
    </row>
    <row r="11" spans="1:7" ht="15.75" x14ac:dyDescent="0.25">
      <c r="A11" s="124" t="s">
        <v>143</v>
      </c>
      <c r="B11" s="124"/>
      <c r="C11" s="124"/>
      <c r="D11" s="124"/>
      <c r="E11" s="124"/>
      <c r="F11" s="124"/>
      <c r="G11" s="124"/>
    </row>
    <row r="12" spans="1:7" ht="15.75" x14ac:dyDescent="0.25">
      <c r="A12" s="124" t="s">
        <v>74</v>
      </c>
      <c r="B12" s="124"/>
      <c r="C12" s="124"/>
      <c r="D12" s="124"/>
      <c r="E12" s="124"/>
      <c r="F12" s="124"/>
      <c r="G12" s="124"/>
    </row>
    <row r="13" spans="1:7" ht="15.75" x14ac:dyDescent="0.25">
      <c r="A13" s="124" t="s">
        <v>73</v>
      </c>
      <c r="B13" s="124"/>
      <c r="C13" s="124"/>
      <c r="D13" s="124"/>
      <c r="E13" s="124"/>
      <c r="F13" s="124"/>
      <c r="G13" s="124"/>
    </row>
    <row r="14" spans="1:7" x14ac:dyDescent="0.25">
      <c r="A14" s="2"/>
      <c r="B14" s="2"/>
      <c r="C14" s="2"/>
      <c r="D14" s="2"/>
      <c r="E14" s="2"/>
      <c r="F14" s="2"/>
    </row>
    <row r="15" spans="1:7" x14ac:dyDescent="0.25">
      <c r="G15" s="5" t="s">
        <v>107</v>
      </c>
    </row>
    <row r="16" spans="1:7" x14ac:dyDescent="0.25">
      <c r="A16" s="129" t="s">
        <v>1</v>
      </c>
      <c r="B16" s="129" t="s">
        <v>35</v>
      </c>
      <c r="C16" s="129" t="s">
        <v>36</v>
      </c>
      <c r="D16" s="130" t="s">
        <v>2</v>
      </c>
      <c r="E16" s="131"/>
      <c r="F16" s="131"/>
      <c r="G16" s="132"/>
    </row>
    <row r="17" spans="1:7" ht="43.5" x14ac:dyDescent="0.25">
      <c r="A17" s="129"/>
      <c r="B17" s="129"/>
      <c r="C17" s="129"/>
      <c r="D17" s="28" t="s">
        <v>152</v>
      </c>
      <c r="E17" s="28" t="s">
        <v>153</v>
      </c>
      <c r="F17" s="42" t="s">
        <v>108</v>
      </c>
      <c r="G17" s="42" t="s">
        <v>129</v>
      </c>
    </row>
    <row r="18" spans="1:7" x14ac:dyDescent="0.25">
      <c r="A18" s="20" t="s">
        <v>3</v>
      </c>
      <c r="B18" s="19"/>
      <c r="C18" s="19"/>
      <c r="D18" s="61" t="s">
        <v>236</v>
      </c>
      <c r="E18" s="38">
        <f>E19+E51+E63</f>
        <v>6891046.1799999997</v>
      </c>
      <c r="F18" s="38">
        <f t="shared" ref="F18:G18" si="0">F19+F51+F63</f>
        <v>3973500</v>
      </c>
      <c r="G18" s="38">
        <f t="shared" si="0"/>
        <v>4011780</v>
      </c>
    </row>
    <row r="19" spans="1:7" ht="97.5" customHeight="1" x14ac:dyDescent="0.25">
      <c r="A19" s="21" t="s">
        <v>132</v>
      </c>
      <c r="B19" s="27" t="s">
        <v>67</v>
      </c>
      <c r="C19" s="25"/>
      <c r="D19" s="61" t="s">
        <v>230</v>
      </c>
      <c r="E19" s="38">
        <f>E20+E24+E37</f>
        <v>3451196.91</v>
      </c>
      <c r="F19" s="38">
        <f t="shared" ref="F19:G19" si="1">F20+F24+F37</f>
        <v>1039400</v>
      </c>
      <c r="G19" s="38">
        <f t="shared" si="1"/>
        <v>977500</v>
      </c>
    </row>
    <row r="20" spans="1:7" ht="16.5" customHeight="1" x14ac:dyDescent="0.25">
      <c r="A20" s="29" t="s">
        <v>68</v>
      </c>
      <c r="B20" s="25" t="s">
        <v>51</v>
      </c>
      <c r="C20" s="25"/>
      <c r="D20" s="60" t="s">
        <v>239</v>
      </c>
      <c r="E20" s="39">
        <f>E21</f>
        <v>910893.84</v>
      </c>
      <c r="F20" s="46">
        <v>0</v>
      </c>
      <c r="G20" s="46">
        <v>0</v>
      </c>
    </row>
    <row r="21" spans="1:7" ht="33.75" customHeight="1" x14ac:dyDescent="0.25">
      <c r="A21" s="29" t="s">
        <v>52</v>
      </c>
      <c r="B21" s="25" t="s">
        <v>53</v>
      </c>
      <c r="C21" s="25"/>
      <c r="D21" s="60" t="s">
        <v>239</v>
      </c>
      <c r="E21" s="39">
        <f>E22</f>
        <v>910893.84</v>
      </c>
      <c r="F21" s="46">
        <v>0</v>
      </c>
      <c r="G21" s="46">
        <v>0</v>
      </c>
    </row>
    <row r="22" spans="1:7" ht="21" customHeight="1" x14ac:dyDescent="0.25">
      <c r="A22" s="23" t="s">
        <v>174</v>
      </c>
      <c r="B22" s="25" t="s">
        <v>178</v>
      </c>
      <c r="C22" s="25"/>
      <c r="D22" s="60" t="s">
        <v>239</v>
      </c>
      <c r="E22" s="39">
        <f>E23</f>
        <v>910893.84</v>
      </c>
      <c r="F22" s="46">
        <v>0</v>
      </c>
      <c r="G22" s="46">
        <v>0</v>
      </c>
    </row>
    <row r="23" spans="1:7" ht="31.5" customHeight="1" x14ac:dyDescent="0.25">
      <c r="A23" s="29" t="s">
        <v>61</v>
      </c>
      <c r="B23" s="25" t="s">
        <v>178</v>
      </c>
      <c r="C23" s="25">
        <v>200</v>
      </c>
      <c r="D23" s="60" t="s">
        <v>239</v>
      </c>
      <c r="E23" s="39">
        <v>910893.84</v>
      </c>
      <c r="F23" s="46">
        <v>0</v>
      </c>
      <c r="G23" s="46">
        <v>0</v>
      </c>
    </row>
    <row r="24" spans="1:7" ht="32.25" customHeight="1" x14ac:dyDescent="0.25">
      <c r="A24" s="29" t="s">
        <v>90</v>
      </c>
      <c r="B24" s="25" t="s">
        <v>57</v>
      </c>
      <c r="C24" s="25"/>
      <c r="D24" s="60" t="s">
        <v>227</v>
      </c>
      <c r="E24" s="39">
        <f>E25</f>
        <v>890802.07000000007</v>
      </c>
      <c r="F24" s="39">
        <f>F25</f>
        <v>1039400</v>
      </c>
      <c r="G24" s="39">
        <f>G25</f>
        <v>977500</v>
      </c>
    </row>
    <row r="25" spans="1:7" ht="35.25" customHeight="1" x14ac:dyDescent="0.25">
      <c r="A25" s="29" t="s">
        <v>89</v>
      </c>
      <c r="B25" s="25" t="s">
        <v>59</v>
      </c>
      <c r="C25" s="25"/>
      <c r="D25" s="60" t="s">
        <v>227</v>
      </c>
      <c r="E25" s="39">
        <f>E26+E30</f>
        <v>890802.07000000007</v>
      </c>
      <c r="F25" s="39">
        <f>F26</f>
        <v>1039400</v>
      </c>
      <c r="G25" s="39">
        <f>G26</f>
        <v>977500</v>
      </c>
    </row>
    <row r="26" spans="1:7" ht="33.75" customHeight="1" x14ac:dyDescent="0.25">
      <c r="A26" s="29" t="s">
        <v>69</v>
      </c>
      <c r="B26" s="25" t="s">
        <v>60</v>
      </c>
      <c r="C26" s="25"/>
      <c r="D26" s="60" t="s">
        <v>230</v>
      </c>
      <c r="E26" s="39">
        <f>E27+E28+E29</f>
        <v>789802.07000000007</v>
      </c>
      <c r="F26" s="39">
        <f>F27+F28+F29</f>
        <v>1039400</v>
      </c>
      <c r="G26" s="39">
        <f>G27+G28+G29</f>
        <v>977500</v>
      </c>
    </row>
    <row r="27" spans="1:7" ht="79.5" customHeight="1" x14ac:dyDescent="0.25">
      <c r="A27" s="29" t="s">
        <v>41</v>
      </c>
      <c r="B27" s="25" t="s">
        <v>60</v>
      </c>
      <c r="C27" s="25">
        <v>100</v>
      </c>
      <c r="D27" s="60" t="s">
        <v>240</v>
      </c>
      <c r="E27" s="39">
        <f>'прил 2'!F79</f>
        <v>584878.76</v>
      </c>
      <c r="F27" s="39">
        <v>823588</v>
      </c>
      <c r="G27" s="39">
        <v>823588</v>
      </c>
    </row>
    <row r="28" spans="1:7" ht="30" x14ac:dyDescent="0.25">
      <c r="A28" s="29" t="s">
        <v>61</v>
      </c>
      <c r="B28" s="25" t="s">
        <v>60</v>
      </c>
      <c r="C28" s="25">
        <v>200</v>
      </c>
      <c r="D28" s="60" t="s">
        <v>224</v>
      </c>
      <c r="E28" s="39">
        <f>'прил 2'!F80</f>
        <v>202823.31</v>
      </c>
      <c r="F28" s="39">
        <v>213712</v>
      </c>
      <c r="G28" s="39">
        <v>151812</v>
      </c>
    </row>
    <row r="29" spans="1:7" x14ac:dyDescent="0.25">
      <c r="A29" s="29" t="s">
        <v>44</v>
      </c>
      <c r="B29" s="25" t="s">
        <v>60</v>
      </c>
      <c r="C29" s="25">
        <v>800</v>
      </c>
      <c r="D29" s="60" t="s">
        <v>239</v>
      </c>
      <c r="E29" s="39">
        <f>'прил 2'!F81</f>
        <v>2100</v>
      </c>
      <c r="F29" s="39">
        <v>2100</v>
      </c>
      <c r="G29" s="39">
        <v>2100</v>
      </c>
    </row>
    <row r="30" spans="1:7" ht="113.25" customHeight="1" x14ac:dyDescent="0.25">
      <c r="A30" s="23" t="s">
        <v>144</v>
      </c>
      <c r="B30" s="25" t="s">
        <v>62</v>
      </c>
      <c r="C30" s="30"/>
      <c r="D30" s="60" t="s">
        <v>241</v>
      </c>
      <c r="E30" s="39">
        <f>E31</f>
        <v>101000</v>
      </c>
      <c r="F30" s="46">
        <f>F31</f>
        <v>0</v>
      </c>
      <c r="G30" s="46">
        <f>G31</f>
        <v>0</v>
      </c>
    </row>
    <row r="31" spans="1:7" ht="29.25" customHeight="1" x14ac:dyDescent="0.25">
      <c r="A31" s="29" t="s">
        <v>61</v>
      </c>
      <c r="B31" s="25" t="s">
        <v>62</v>
      </c>
      <c r="C31" s="25">
        <v>200</v>
      </c>
      <c r="D31" s="60" t="s">
        <v>241</v>
      </c>
      <c r="E31" s="39">
        <v>101000</v>
      </c>
      <c r="F31" s="39">
        <v>0</v>
      </c>
      <c r="G31" s="39">
        <v>0</v>
      </c>
    </row>
    <row r="32" spans="1:7" ht="37.5" hidden="1" customHeight="1" x14ac:dyDescent="0.25">
      <c r="A32" s="23" t="s">
        <v>115</v>
      </c>
      <c r="B32" s="25" t="s">
        <v>121</v>
      </c>
      <c r="C32" s="25"/>
      <c r="D32" s="60"/>
      <c r="E32" s="39">
        <f>E33</f>
        <v>0</v>
      </c>
      <c r="F32" s="46"/>
      <c r="G32" s="46"/>
    </row>
    <row r="33" spans="1:7" ht="57" hidden="1" customHeight="1" x14ac:dyDescent="0.25">
      <c r="A33" s="26" t="s">
        <v>117</v>
      </c>
      <c r="B33" s="25" t="s">
        <v>122</v>
      </c>
      <c r="C33" s="25"/>
      <c r="D33" s="60"/>
      <c r="E33" s="39">
        <f>E34</f>
        <v>0</v>
      </c>
      <c r="F33" s="46"/>
      <c r="G33" s="46"/>
    </row>
    <row r="34" spans="1:7" ht="101.25" hidden="1" customHeight="1" x14ac:dyDescent="0.25">
      <c r="A34" s="23" t="s">
        <v>99</v>
      </c>
      <c r="B34" s="25" t="s">
        <v>120</v>
      </c>
      <c r="C34" s="25"/>
      <c r="D34" s="60"/>
      <c r="E34" s="39">
        <f>E35</f>
        <v>0</v>
      </c>
      <c r="F34" s="46"/>
      <c r="G34" s="46"/>
    </row>
    <row r="35" spans="1:7" ht="31.5" hidden="1" customHeight="1" x14ac:dyDescent="0.25">
      <c r="A35" s="23" t="s">
        <v>43</v>
      </c>
      <c r="B35" s="25" t="s">
        <v>120</v>
      </c>
      <c r="C35" s="25">
        <v>200</v>
      </c>
      <c r="D35" s="60"/>
      <c r="E35" s="39"/>
      <c r="F35" s="46"/>
      <c r="G35" s="46"/>
    </row>
    <row r="36" spans="1:7" hidden="1" x14ac:dyDescent="0.25">
      <c r="A36" s="26" t="s">
        <v>94</v>
      </c>
      <c r="B36" s="25" t="s">
        <v>95</v>
      </c>
      <c r="C36" s="25"/>
      <c r="D36" s="60"/>
      <c r="E36" s="39" t="e">
        <f>#REF!</f>
        <v>#REF!</v>
      </c>
      <c r="F36" s="46" t="e">
        <f>#REF!</f>
        <v>#REF!</v>
      </c>
      <c r="G36" s="46" t="e">
        <f>#REF!</f>
        <v>#REF!</v>
      </c>
    </row>
    <row r="37" spans="1:7" x14ac:dyDescent="0.25">
      <c r="A37" s="23" t="s">
        <v>94</v>
      </c>
      <c r="B37" s="19" t="s">
        <v>95</v>
      </c>
      <c r="C37" s="25"/>
      <c r="D37" s="60" t="s">
        <v>242</v>
      </c>
      <c r="E37" s="39">
        <f>E38</f>
        <v>1649501</v>
      </c>
      <c r="F37" s="39">
        <f t="shared" ref="F37:G37" si="2">F38+F40</f>
        <v>0</v>
      </c>
      <c r="G37" s="39">
        <f t="shared" si="2"/>
        <v>0</v>
      </c>
    </row>
    <row r="38" spans="1:7" ht="51" customHeight="1" x14ac:dyDescent="0.25">
      <c r="A38" s="23" t="s">
        <v>96</v>
      </c>
      <c r="B38" s="19" t="s">
        <v>97</v>
      </c>
      <c r="C38" s="25"/>
      <c r="D38" s="60" t="s">
        <v>223</v>
      </c>
      <c r="E38" s="39">
        <v>1649501</v>
      </c>
      <c r="F38" s="39">
        <v>0</v>
      </c>
      <c r="G38" s="39">
        <v>0</v>
      </c>
    </row>
    <row r="39" spans="1:7" ht="73.5" customHeight="1" x14ac:dyDescent="0.25">
      <c r="A39" s="23" t="str">
        <f>[2]Результат!A35</f>
        <v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v>
      </c>
      <c r="B39" s="19" t="s">
        <v>98</v>
      </c>
      <c r="C39" s="25"/>
      <c r="D39" s="60" t="s">
        <v>242</v>
      </c>
      <c r="E39" s="39">
        <f>E40</f>
        <v>399000</v>
      </c>
      <c r="F39" s="39">
        <v>0</v>
      </c>
      <c r="G39" s="39">
        <v>0</v>
      </c>
    </row>
    <row r="40" spans="1:7" ht="51" customHeight="1" x14ac:dyDescent="0.25">
      <c r="A40" s="23" t="str">
        <f>[2]Результат!A36</f>
        <v>Закупка товаров, работ и услуг для обеспечения государственных (муниципальных) нужд</v>
      </c>
      <c r="B40" s="19" t="s">
        <v>98</v>
      </c>
      <c r="C40" s="25">
        <v>200</v>
      </c>
      <c r="D40" s="60" t="s">
        <v>242</v>
      </c>
      <c r="E40" s="39">
        <v>399000</v>
      </c>
      <c r="F40" s="39">
        <v>0</v>
      </c>
      <c r="G40" s="39">
        <v>0</v>
      </c>
    </row>
    <row r="41" spans="1:7" ht="69" customHeight="1" x14ac:dyDescent="0.25">
      <c r="A41" s="23" t="s">
        <v>188</v>
      </c>
      <c r="B41" s="19" t="s">
        <v>191</v>
      </c>
      <c r="C41" s="25"/>
      <c r="D41" s="60" t="s">
        <v>239</v>
      </c>
      <c r="E41" s="39">
        <f>E42</f>
        <v>1085501</v>
      </c>
      <c r="F41" s="39">
        <v>0</v>
      </c>
      <c r="G41" s="39">
        <v>0</v>
      </c>
    </row>
    <row r="42" spans="1:7" ht="45" x14ac:dyDescent="0.25">
      <c r="A42" s="23" t="s">
        <v>43</v>
      </c>
      <c r="B42" s="19" t="s">
        <v>191</v>
      </c>
      <c r="C42" s="25">
        <v>200</v>
      </c>
      <c r="D42" s="60" t="s">
        <v>239</v>
      </c>
      <c r="E42" s="39">
        <v>1085501</v>
      </c>
      <c r="F42" s="39">
        <v>0</v>
      </c>
      <c r="G42" s="39">
        <v>0</v>
      </c>
    </row>
    <row r="43" spans="1:7" ht="60" x14ac:dyDescent="0.25">
      <c r="A43" s="23" t="s">
        <v>189</v>
      </c>
      <c r="B43" s="19" t="s">
        <v>192</v>
      </c>
      <c r="C43" s="25"/>
      <c r="D43" s="60" t="s">
        <v>239</v>
      </c>
      <c r="E43" s="39">
        <f>E44</f>
        <v>85000</v>
      </c>
      <c r="F43" s="39">
        <v>0</v>
      </c>
      <c r="G43" s="39">
        <v>0</v>
      </c>
    </row>
    <row r="44" spans="1:7" ht="45" x14ac:dyDescent="0.25">
      <c r="A44" s="23" t="s">
        <v>43</v>
      </c>
      <c r="B44" s="19" t="s">
        <v>192</v>
      </c>
      <c r="C44" s="25">
        <v>200</v>
      </c>
      <c r="D44" s="60" t="s">
        <v>239</v>
      </c>
      <c r="E44" s="39">
        <v>85000</v>
      </c>
      <c r="F44" s="39">
        <v>0</v>
      </c>
      <c r="G44" s="39">
        <v>0</v>
      </c>
    </row>
    <row r="45" spans="1:7" ht="60" x14ac:dyDescent="0.25">
      <c r="A45" s="23" t="s">
        <v>190</v>
      </c>
      <c r="B45" s="19" t="s">
        <v>193</v>
      </c>
      <c r="C45" s="25"/>
      <c r="D45" s="60" t="s">
        <v>239</v>
      </c>
      <c r="E45" s="39">
        <f>E46</f>
        <v>80000</v>
      </c>
      <c r="F45" s="39">
        <v>0</v>
      </c>
      <c r="G45" s="39">
        <v>0</v>
      </c>
    </row>
    <row r="46" spans="1:7" ht="45" x14ac:dyDescent="0.25">
      <c r="A46" s="23" t="s">
        <v>43</v>
      </c>
      <c r="B46" s="19" t="s">
        <v>193</v>
      </c>
      <c r="C46" s="25">
        <v>200</v>
      </c>
      <c r="D46" s="60" t="s">
        <v>239</v>
      </c>
      <c r="E46" s="39">
        <v>80000</v>
      </c>
      <c r="F46" s="39">
        <v>0</v>
      </c>
      <c r="G46" s="39">
        <v>0</v>
      </c>
    </row>
    <row r="47" spans="1:7" ht="30" x14ac:dyDescent="0.25">
      <c r="A47" s="23" t="s">
        <v>142</v>
      </c>
      <c r="B47" s="25" t="s">
        <v>180</v>
      </c>
      <c r="C47" s="25"/>
      <c r="D47" s="60" t="s">
        <v>238</v>
      </c>
      <c r="E47" s="39">
        <v>0</v>
      </c>
      <c r="F47" s="39">
        <v>0</v>
      </c>
      <c r="G47" s="39">
        <v>0</v>
      </c>
    </row>
    <row r="48" spans="1:7" ht="45" x14ac:dyDescent="0.25">
      <c r="A48" s="23" t="s">
        <v>96</v>
      </c>
      <c r="B48" s="25" t="s">
        <v>150</v>
      </c>
      <c r="C48" s="25"/>
      <c r="D48" s="60" t="s">
        <v>238</v>
      </c>
      <c r="E48" s="39">
        <v>0</v>
      </c>
      <c r="F48" s="39">
        <v>0</v>
      </c>
      <c r="G48" s="39">
        <v>0</v>
      </c>
    </row>
    <row r="49" spans="1:7" ht="105" x14ac:dyDescent="0.25">
      <c r="A49" s="23" t="s">
        <v>196</v>
      </c>
      <c r="B49" s="25" t="s">
        <v>151</v>
      </c>
      <c r="C49" s="25"/>
      <c r="D49" s="60" t="s">
        <v>238</v>
      </c>
      <c r="E49" s="39">
        <v>0</v>
      </c>
      <c r="F49" s="39">
        <v>0</v>
      </c>
      <c r="G49" s="39">
        <v>0</v>
      </c>
    </row>
    <row r="50" spans="1:7" ht="45" x14ac:dyDescent="0.25">
      <c r="A50" s="57" t="s">
        <v>43</v>
      </c>
      <c r="B50" s="25" t="s">
        <v>151</v>
      </c>
      <c r="C50" s="25">
        <v>200</v>
      </c>
      <c r="D50" s="60" t="s">
        <v>238</v>
      </c>
      <c r="E50" s="39">
        <v>0</v>
      </c>
      <c r="F50" s="39">
        <v>0</v>
      </c>
      <c r="G50" s="39">
        <v>0</v>
      </c>
    </row>
    <row r="51" spans="1:7" ht="72.75" customHeight="1" x14ac:dyDescent="0.25">
      <c r="A51" s="21" t="s">
        <v>130</v>
      </c>
      <c r="B51" s="27" t="s">
        <v>102</v>
      </c>
      <c r="C51" s="27"/>
      <c r="D51" s="61" t="s">
        <v>217</v>
      </c>
      <c r="E51" s="38">
        <f>E54+E56+E60</f>
        <v>3439162.27</v>
      </c>
      <c r="F51" s="38">
        <f t="shared" ref="F51:G51" si="3">F54+F56+F60</f>
        <v>2828000</v>
      </c>
      <c r="G51" s="38">
        <f t="shared" si="3"/>
        <v>2830400</v>
      </c>
    </row>
    <row r="52" spans="1:7" ht="105" x14ac:dyDescent="0.25">
      <c r="A52" s="23" t="s">
        <v>123</v>
      </c>
      <c r="B52" s="25" t="str">
        <f>B51</f>
        <v>49 0 00 00000</v>
      </c>
      <c r="C52" s="25"/>
      <c r="D52" s="60" t="s">
        <v>217</v>
      </c>
      <c r="E52" s="39">
        <f>E51</f>
        <v>3439162.27</v>
      </c>
      <c r="F52" s="46">
        <f>F51</f>
        <v>2828000</v>
      </c>
      <c r="G52" s="46">
        <f>G51</f>
        <v>2830400</v>
      </c>
    </row>
    <row r="53" spans="1:7" ht="59.25" customHeight="1" x14ac:dyDescent="0.25">
      <c r="A53" s="23" t="s">
        <v>133</v>
      </c>
      <c r="B53" s="25" t="s">
        <v>124</v>
      </c>
      <c r="C53" s="25"/>
      <c r="D53" s="60" t="s">
        <v>217</v>
      </c>
      <c r="E53" s="39">
        <f>E51</f>
        <v>3439162.27</v>
      </c>
      <c r="F53" s="46">
        <f>F52</f>
        <v>2828000</v>
      </c>
      <c r="G53" s="46">
        <f>G52</f>
        <v>2830400</v>
      </c>
    </row>
    <row r="54" spans="1:7" x14ac:dyDescent="0.25">
      <c r="A54" s="29" t="str">
        <f>'прил 2'!A24</f>
        <v>Глава муниципального образования</v>
      </c>
      <c r="B54" s="25" t="s">
        <v>103</v>
      </c>
      <c r="C54" s="25"/>
      <c r="D54" s="60" t="s">
        <v>218</v>
      </c>
      <c r="E54" s="39">
        <f>E55</f>
        <v>1260551.56</v>
      </c>
      <c r="F54" s="46">
        <f>F55</f>
        <v>790866</v>
      </c>
      <c r="G54" s="46">
        <f>G55</f>
        <v>790866</v>
      </c>
    </row>
    <row r="55" spans="1:7" ht="93" customHeight="1" x14ac:dyDescent="0.25">
      <c r="A55" s="29" t="s">
        <v>41</v>
      </c>
      <c r="B55" s="25" t="s">
        <v>103</v>
      </c>
      <c r="C55" s="25">
        <v>100</v>
      </c>
      <c r="D55" s="60" t="s">
        <v>218</v>
      </c>
      <c r="E55" s="39">
        <v>1260551.56</v>
      </c>
      <c r="F55" s="46">
        <v>790866</v>
      </c>
      <c r="G55" s="46">
        <v>790866</v>
      </c>
    </row>
    <row r="56" spans="1:7" ht="30.75" customHeight="1" x14ac:dyDescent="0.25">
      <c r="A56" s="29" t="str">
        <f>'прил 2'!A30</f>
        <v>Аппараты органов государственной власти Республики Башкортостан</v>
      </c>
      <c r="B56" s="25" t="s">
        <v>106</v>
      </c>
      <c r="C56" s="25"/>
      <c r="D56" s="60" t="s">
        <v>219</v>
      </c>
      <c r="E56" s="39">
        <f>E57+E58+E59</f>
        <v>2052210.71</v>
      </c>
      <c r="F56" s="46">
        <f>F57+F58+F59</f>
        <v>1904734</v>
      </c>
      <c r="G56" s="46">
        <f>G57+G58+G59</f>
        <v>1905134</v>
      </c>
    </row>
    <row r="57" spans="1:7" ht="91.5" customHeight="1" x14ac:dyDescent="0.25">
      <c r="A57" s="29" t="s">
        <v>41</v>
      </c>
      <c r="B57" s="25" t="s">
        <v>106</v>
      </c>
      <c r="C57" s="25">
        <v>100</v>
      </c>
      <c r="D57" s="60" t="s">
        <v>220</v>
      </c>
      <c r="E57" s="39">
        <v>1621177.21</v>
      </c>
      <c r="F57" s="46">
        <v>1410947</v>
      </c>
      <c r="G57" s="46">
        <v>1410947</v>
      </c>
    </row>
    <row r="58" spans="1:7" ht="31.5" customHeight="1" x14ac:dyDescent="0.25">
      <c r="A58" s="29" t="s">
        <v>61</v>
      </c>
      <c r="B58" s="25" t="s">
        <v>106</v>
      </c>
      <c r="C58" s="25">
        <v>200</v>
      </c>
      <c r="D58" s="60" t="s">
        <v>243</v>
      </c>
      <c r="E58" s="53">
        <v>402824.05</v>
      </c>
      <c r="F58" s="46">
        <v>445787</v>
      </c>
      <c r="G58" s="46">
        <v>446187</v>
      </c>
    </row>
    <row r="59" spans="1:7" x14ac:dyDescent="0.25">
      <c r="A59" s="29" t="s">
        <v>44</v>
      </c>
      <c r="B59" s="25" t="s">
        <v>106</v>
      </c>
      <c r="C59" s="25">
        <v>800</v>
      </c>
      <c r="D59" s="60" t="s">
        <v>239</v>
      </c>
      <c r="E59" s="53">
        <v>28209.45</v>
      </c>
      <c r="F59" s="46">
        <v>48000</v>
      </c>
      <c r="G59" s="46">
        <v>48000</v>
      </c>
    </row>
    <row r="60" spans="1:7" ht="63.75" customHeight="1" x14ac:dyDescent="0.25">
      <c r="A60" s="23" t="s">
        <v>197</v>
      </c>
      <c r="B60" s="25" t="s">
        <v>105</v>
      </c>
      <c r="C60" s="25"/>
      <c r="D60" s="60" t="s">
        <v>239</v>
      </c>
      <c r="E60" s="53">
        <f>E61+E62</f>
        <v>126400</v>
      </c>
      <c r="F60" s="46">
        <f>F61+F62</f>
        <v>132400</v>
      </c>
      <c r="G60" s="46">
        <f>G61+G62</f>
        <v>134400</v>
      </c>
    </row>
    <row r="61" spans="1:7" ht="79.5" customHeight="1" x14ac:dyDescent="0.25">
      <c r="A61" s="29" t="s">
        <v>41</v>
      </c>
      <c r="B61" s="25" t="s">
        <v>105</v>
      </c>
      <c r="C61" s="25">
        <v>100</v>
      </c>
      <c r="D61" s="60" t="s">
        <v>239</v>
      </c>
      <c r="E61" s="53">
        <v>116400</v>
      </c>
      <c r="F61" s="46">
        <v>116400</v>
      </c>
      <c r="G61" s="46">
        <v>116400</v>
      </c>
    </row>
    <row r="62" spans="1:7" ht="30" x14ac:dyDescent="0.25">
      <c r="A62" s="29" t="s">
        <v>61</v>
      </c>
      <c r="B62" s="25" t="s">
        <v>105</v>
      </c>
      <c r="C62" s="25">
        <v>200</v>
      </c>
      <c r="D62" s="60" t="s">
        <v>239</v>
      </c>
      <c r="E62" s="53">
        <v>10000</v>
      </c>
      <c r="F62" s="46">
        <v>16000</v>
      </c>
      <c r="G62" s="46">
        <v>18000</v>
      </c>
    </row>
    <row r="63" spans="1:7" x14ac:dyDescent="0.25">
      <c r="A63" s="114" t="s">
        <v>39</v>
      </c>
      <c r="B63" s="27" t="s">
        <v>40</v>
      </c>
      <c r="C63" s="27"/>
      <c r="D63" s="61" t="s">
        <v>252</v>
      </c>
      <c r="E63" s="52">
        <f>E65+E67+E69</f>
        <v>687</v>
      </c>
      <c r="F63" s="52">
        <f t="shared" ref="F63:G63" si="4">F65+F67+F69</f>
        <v>106100</v>
      </c>
      <c r="G63" s="52">
        <f t="shared" si="4"/>
        <v>203880</v>
      </c>
    </row>
    <row r="64" spans="1:7" ht="30" x14ac:dyDescent="0.25">
      <c r="A64" s="29" t="s">
        <v>235</v>
      </c>
      <c r="B64" s="25" t="s">
        <v>234</v>
      </c>
      <c r="C64" s="25"/>
      <c r="D64" s="60" t="s">
        <v>244</v>
      </c>
      <c r="E64" s="53">
        <v>687</v>
      </c>
      <c r="F64" s="46">
        <v>0</v>
      </c>
      <c r="G64" s="46">
        <v>0</v>
      </c>
    </row>
    <row r="65" spans="1:7" x14ac:dyDescent="0.25">
      <c r="A65" s="29" t="s">
        <v>216</v>
      </c>
      <c r="B65" s="25" t="s">
        <v>234</v>
      </c>
      <c r="C65" s="25">
        <v>500</v>
      </c>
      <c r="D65" s="60" t="s">
        <v>244</v>
      </c>
      <c r="E65" s="53">
        <v>687</v>
      </c>
      <c r="F65" s="46">
        <v>0</v>
      </c>
      <c r="G65" s="46">
        <v>0</v>
      </c>
    </row>
    <row r="66" spans="1:7" x14ac:dyDescent="0.25">
      <c r="A66" s="29" t="s">
        <v>46</v>
      </c>
      <c r="B66" s="25" t="s">
        <v>47</v>
      </c>
      <c r="C66" s="25"/>
      <c r="D66" s="60" t="s">
        <v>245</v>
      </c>
      <c r="E66" s="53">
        <v>0</v>
      </c>
      <c r="F66" s="46">
        <v>10000</v>
      </c>
      <c r="G66" s="46">
        <f>F66</f>
        <v>10000</v>
      </c>
    </row>
    <row r="67" spans="1:7" x14ac:dyDescent="0.25">
      <c r="A67" s="29" t="s">
        <v>44</v>
      </c>
      <c r="B67" s="25" t="s">
        <v>233</v>
      </c>
      <c r="C67" s="25">
        <v>800</v>
      </c>
      <c r="D67" s="60" t="s">
        <v>245</v>
      </c>
      <c r="E67" s="53">
        <v>0</v>
      </c>
      <c r="F67" s="46">
        <f>F66</f>
        <v>10000</v>
      </c>
      <c r="G67" s="46">
        <f>F67</f>
        <v>10000</v>
      </c>
    </row>
    <row r="68" spans="1:7" x14ac:dyDescent="0.25">
      <c r="A68" s="7" t="s">
        <v>64</v>
      </c>
      <c r="B68" s="10" t="s">
        <v>65</v>
      </c>
      <c r="C68" s="25"/>
      <c r="D68" s="60" t="s">
        <v>239</v>
      </c>
      <c r="E68" s="14">
        <f>E69</f>
        <v>0</v>
      </c>
      <c r="F68" s="46">
        <f>F69</f>
        <v>96100</v>
      </c>
      <c r="G68" s="46">
        <f>G69</f>
        <v>193880</v>
      </c>
    </row>
    <row r="69" spans="1:7" x14ac:dyDescent="0.25">
      <c r="A69" s="9" t="s">
        <v>66</v>
      </c>
      <c r="B69" s="10" t="s">
        <v>65</v>
      </c>
      <c r="C69" s="25">
        <v>900</v>
      </c>
      <c r="D69" s="60" t="s">
        <v>239</v>
      </c>
      <c r="E69" s="14">
        <v>0</v>
      </c>
      <c r="F69" s="46">
        <v>96100</v>
      </c>
      <c r="G69" s="46">
        <v>193880</v>
      </c>
    </row>
    <row r="70" spans="1:7" ht="15.75" x14ac:dyDescent="0.25">
      <c r="A70" s="3"/>
    </row>
    <row r="71" spans="1:7" ht="15.75" x14ac:dyDescent="0.25">
      <c r="A71" s="3"/>
    </row>
    <row r="72" spans="1:7" x14ac:dyDescent="0.25">
      <c r="A72" s="6" t="s">
        <v>32</v>
      </c>
      <c r="B72" s="1"/>
      <c r="C72" s="1"/>
      <c r="D72" s="1"/>
      <c r="E72" s="5" t="s">
        <v>246</v>
      </c>
    </row>
  </sheetData>
  <mergeCells count="8">
    <mergeCell ref="A16:A17"/>
    <mergeCell ref="B16:B17"/>
    <mergeCell ref="C16:C17"/>
    <mergeCell ref="A10:G10"/>
    <mergeCell ref="A11:G11"/>
    <mergeCell ref="A12:G12"/>
    <mergeCell ref="A13:G13"/>
    <mergeCell ref="D16:G16"/>
  </mergeCells>
  <phoneticPr fontId="19" type="noConversion"/>
  <printOptions horizontalCentered="1"/>
  <pageMargins left="0.9055118110236221" right="0.31496062992125984" top="0.74803149606299213" bottom="0.74803149606299213" header="0.31496062992125984" footer="0.31496062992125984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H71"/>
  <sheetViews>
    <sheetView tabSelected="1" topLeftCell="A16" zoomScale="75" zoomScaleNormal="75" workbookViewId="0">
      <selection activeCell="L18" sqref="L18"/>
    </sheetView>
  </sheetViews>
  <sheetFormatPr defaultRowHeight="15" x14ac:dyDescent="0.25"/>
  <cols>
    <col min="1" max="1" width="42" customWidth="1"/>
    <col min="2" max="2" width="9.140625" customWidth="1"/>
    <col min="3" max="3" width="16.5703125" customWidth="1"/>
    <col min="5" max="5" width="15.28515625" customWidth="1"/>
    <col min="6" max="6" width="15" customWidth="1"/>
    <col min="7" max="7" width="13.5703125" customWidth="1"/>
    <col min="8" max="8" width="13.7109375" customWidth="1"/>
  </cols>
  <sheetData>
    <row r="1" spans="1:8" x14ac:dyDescent="0.25">
      <c r="D1" s="1"/>
      <c r="E1" s="1"/>
      <c r="F1" s="1"/>
      <c r="H1" s="5" t="s">
        <v>147</v>
      </c>
    </row>
    <row r="2" spans="1:8" x14ac:dyDescent="0.25">
      <c r="D2" s="1"/>
      <c r="E2" s="1"/>
      <c r="F2" s="1"/>
      <c r="H2" s="5" t="s">
        <v>83</v>
      </c>
    </row>
    <row r="3" spans="1:8" x14ac:dyDescent="0.25">
      <c r="D3" s="1"/>
      <c r="E3" s="1"/>
      <c r="F3" s="1"/>
      <c r="H3" s="5" t="s">
        <v>30</v>
      </c>
    </row>
    <row r="4" spans="1:8" x14ac:dyDescent="0.25">
      <c r="D4" s="1"/>
      <c r="E4" s="1"/>
      <c r="F4" s="1"/>
      <c r="H4" s="5" t="s">
        <v>203</v>
      </c>
    </row>
    <row r="5" spans="1:8" x14ac:dyDescent="0.25">
      <c r="D5" s="1"/>
      <c r="E5" s="1"/>
      <c r="F5" s="1"/>
      <c r="H5" s="5" t="s">
        <v>84</v>
      </c>
    </row>
    <row r="6" spans="1:8" x14ac:dyDescent="0.25">
      <c r="D6" s="1"/>
      <c r="E6" s="1"/>
      <c r="F6" s="1"/>
      <c r="H6" s="5" t="s">
        <v>30</v>
      </c>
    </row>
    <row r="7" spans="1:8" x14ac:dyDescent="0.25">
      <c r="D7" s="1"/>
      <c r="E7" s="1"/>
      <c r="F7" s="1"/>
      <c r="H7" s="5" t="s">
        <v>127</v>
      </c>
    </row>
    <row r="8" spans="1:8" x14ac:dyDescent="0.25">
      <c r="D8" s="1"/>
      <c r="E8" s="1"/>
      <c r="F8" s="1"/>
      <c r="H8" s="5" t="s">
        <v>128</v>
      </c>
    </row>
    <row r="10" spans="1:8" ht="15.75" x14ac:dyDescent="0.25">
      <c r="A10" s="124" t="s">
        <v>91</v>
      </c>
      <c r="B10" s="124"/>
      <c r="C10" s="124"/>
      <c r="D10" s="124"/>
      <c r="E10" s="124"/>
      <c r="F10" s="124"/>
      <c r="G10" s="124"/>
      <c r="H10" s="124"/>
    </row>
    <row r="11" spans="1:8" ht="15.75" x14ac:dyDescent="0.25">
      <c r="A11" s="124" t="s">
        <v>148</v>
      </c>
      <c r="B11" s="124"/>
      <c r="C11" s="124"/>
      <c r="D11" s="124"/>
      <c r="E11" s="124"/>
      <c r="F11" s="124"/>
      <c r="G11" s="124"/>
      <c r="H11" s="124"/>
    </row>
    <row r="13" spans="1:8" x14ac:dyDescent="0.25">
      <c r="H13" s="5" t="s">
        <v>107</v>
      </c>
    </row>
    <row r="14" spans="1:8" x14ac:dyDescent="0.25">
      <c r="A14" s="129" t="s">
        <v>1</v>
      </c>
      <c r="B14" s="133" t="s">
        <v>71</v>
      </c>
      <c r="C14" s="133" t="s">
        <v>35</v>
      </c>
      <c r="D14" s="133" t="s">
        <v>36</v>
      </c>
      <c r="E14" s="130" t="s">
        <v>2</v>
      </c>
      <c r="F14" s="131"/>
      <c r="G14" s="131"/>
      <c r="H14" s="132"/>
    </row>
    <row r="15" spans="1:8" ht="39" x14ac:dyDescent="0.25">
      <c r="A15" s="129"/>
      <c r="B15" s="133"/>
      <c r="C15" s="133"/>
      <c r="D15" s="133"/>
      <c r="E15" s="58" t="s">
        <v>152</v>
      </c>
      <c r="F15" s="32" t="s">
        <v>153</v>
      </c>
      <c r="G15" s="32" t="s">
        <v>108</v>
      </c>
      <c r="H15" s="32" t="s">
        <v>129</v>
      </c>
    </row>
    <row r="16" spans="1:8" x14ac:dyDescent="0.25">
      <c r="A16" s="31" t="s">
        <v>3</v>
      </c>
      <c r="B16" s="31"/>
      <c r="C16" s="28"/>
      <c r="D16" s="28"/>
      <c r="E16" s="61" t="s">
        <v>236</v>
      </c>
      <c r="F16" s="38">
        <f>F17</f>
        <v>6891046.1799999997</v>
      </c>
      <c r="G16" s="38">
        <f>G17</f>
        <v>3973500</v>
      </c>
      <c r="H16" s="38">
        <f>H17</f>
        <v>4011780</v>
      </c>
    </row>
    <row r="17" spans="1:8" ht="66.75" customHeight="1" x14ac:dyDescent="0.25">
      <c r="A17" s="21" t="s">
        <v>87</v>
      </c>
      <c r="B17" s="20">
        <v>791</v>
      </c>
      <c r="C17" s="19"/>
      <c r="D17" s="19"/>
      <c r="E17" s="61" t="s">
        <v>236</v>
      </c>
      <c r="F17" s="51">
        <v>6891046.1799999997</v>
      </c>
      <c r="G17" s="38">
        <f>G18+G51</f>
        <v>3973500</v>
      </c>
      <c r="H17" s="38">
        <f>H18+H51</f>
        <v>4011780</v>
      </c>
    </row>
    <row r="18" spans="1:8" ht="88.5" customHeight="1" x14ac:dyDescent="0.25">
      <c r="A18" s="21" t="s">
        <v>132</v>
      </c>
      <c r="B18" s="20">
        <v>791</v>
      </c>
      <c r="C18" s="20" t="s">
        <v>72</v>
      </c>
      <c r="D18" s="20"/>
      <c r="E18" s="61" t="s">
        <v>230</v>
      </c>
      <c r="F18" s="51">
        <f>F19+F23+F47+F37</f>
        <v>3451196.91</v>
      </c>
      <c r="G18" s="38">
        <f>G23+G33</f>
        <v>1039400</v>
      </c>
      <c r="H18" s="38">
        <f>H23+H33</f>
        <v>977500</v>
      </c>
    </row>
    <row r="19" spans="1:8" ht="18.75" customHeight="1" x14ac:dyDescent="0.25">
      <c r="A19" s="29" t="s">
        <v>68</v>
      </c>
      <c r="B19" s="19">
        <v>791</v>
      </c>
      <c r="C19" s="19" t="s">
        <v>51</v>
      </c>
      <c r="D19" s="20"/>
      <c r="E19" s="63" t="s">
        <v>239</v>
      </c>
      <c r="F19" s="50">
        <f>F20</f>
        <v>910893.84</v>
      </c>
      <c r="G19" s="46">
        <v>0</v>
      </c>
      <c r="H19" s="46">
        <v>0</v>
      </c>
    </row>
    <row r="20" spans="1:8" ht="33" customHeight="1" x14ac:dyDescent="0.25">
      <c r="A20" s="29" t="s">
        <v>52</v>
      </c>
      <c r="B20" s="19">
        <v>791</v>
      </c>
      <c r="C20" s="19" t="s">
        <v>53</v>
      </c>
      <c r="D20" s="20"/>
      <c r="E20" s="63" t="s">
        <v>239</v>
      </c>
      <c r="F20" s="50">
        <f>F21</f>
        <v>910893.84</v>
      </c>
      <c r="G20" s="46">
        <v>0</v>
      </c>
      <c r="H20" s="46">
        <v>0</v>
      </c>
    </row>
    <row r="21" spans="1:8" ht="30.75" customHeight="1" x14ac:dyDescent="0.25">
      <c r="A21" s="23" t="s">
        <v>174</v>
      </c>
      <c r="B21" s="19">
        <v>791</v>
      </c>
      <c r="C21" s="25" t="s">
        <v>178</v>
      </c>
      <c r="D21" s="25"/>
      <c r="E21" s="63" t="s">
        <v>239</v>
      </c>
      <c r="F21" s="50">
        <f>F22</f>
        <v>910893.84</v>
      </c>
      <c r="G21" s="46">
        <v>0</v>
      </c>
      <c r="H21" s="46">
        <v>0</v>
      </c>
    </row>
    <row r="22" spans="1:8" ht="30.75" customHeight="1" x14ac:dyDescent="0.25">
      <c r="A22" s="29" t="s">
        <v>61</v>
      </c>
      <c r="B22" s="19">
        <v>791</v>
      </c>
      <c r="C22" s="25" t="s">
        <v>178</v>
      </c>
      <c r="D22" s="25">
        <v>200</v>
      </c>
      <c r="E22" s="63" t="s">
        <v>239</v>
      </c>
      <c r="F22" s="50">
        <f>'прил 3'!E23</f>
        <v>910893.84</v>
      </c>
      <c r="G22" s="46">
        <v>0</v>
      </c>
      <c r="H22" s="46">
        <v>0</v>
      </c>
    </row>
    <row r="23" spans="1:8" ht="30.75" customHeight="1" x14ac:dyDescent="0.25">
      <c r="A23" s="29" t="s">
        <v>56</v>
      </c>
      <c r="B23" s="19">
        <v>791</v>
      </c>
      <c r="C23" s="25" t="s">
        <v>57</v>
      </c>
      <c r="D23" s="25"/>
      <c r="E23" s="63" t="s">
        <v>227</v>
      </c>
      <c r="F23" s="50">
        <f>F24</f>
        <v>890802.07000000007</v>
      </c>
      <c r="G23" s="39">
        <f>G24</f>
        <v>1039400</v>
      </c>
      <c r="H23" s="39">
        <f>H24</f>
        <v>977500</v>
      </c>
    </row>
    <row r="24" spans="1:8" ht="43.5" customHeight="1" x14ac:dyDescent="0.25">
      <c r="A24" s="29" t="s">
        <v>88</v>
      </c>
      <c r="B24" s="19">
        <v>791</v>
      </c>
      <c r="C24" s="25" t="s">
        <v>59</v>
      </c>
      <c r="D24" s="25"/>
      <c r="E24" s="63" t="s">
        <v>227</v>
      </c>
      <c r="F24" s="50">
        <f>F25+F29</f>
        <v>890802.07000000007</v>
      </c>
      <c r="G24" s="39">
        <f>G25</f>
        <v>1039400</v>
      </c>
      <c r="H24" s="39">
        <f>H25</f>
        <v>977500</v>
      </c>
    </row>
    <row r="25" spans="1:8" ht="30" customHeight="1" x14ac:dyDescent="0.25">
      <c r="A25" s="29" t="s">
        <v>69</v>
      </c>
      <c r="B25" s="19">
        <v>791</v>
      </c>
      <c r="C25" s="25" t="s">
        <v>60</v>
      </c>
      <c r="D25" s="25"/>
      <c r="E25" s="63" t="s">
        <v>230</v>
      </c>
      <c r="F25" s="50">
        <f>F26+F27+F28</f>
        <v>789802.07000000007</v>
      </c>
      <c r="G25" s="39">
        <f>G26+G27+G28</f>
        <v>1039400</v>
      </c>
      <c r="H25" s="39">
        <f>H26+H27+H28</f>
        <v>977500</v>
      </c>
    </row>
    <row r="26" spans="1:8" ht="90.75" customHeight="1" x14ac:dyDescent="0.25">
      <c r="A26" s="29" t="s">
        <v>41</v>
      </c>
      <c r="B26" s="19">
        <v>791</v>
      </c>
      <c r="C26" s="25" t="s">
        <v>60</v>
      </c>
      <c r="D26" s="25">
        <v>100</v>
      </c>
      <c r="E26" s="63" t="s">
        <v>231</v>
      </c>
      <c r="F26" s="50">
        <f>'прил 3'!E27</f>
        <v>584878.76</v>
      </c>
      <c r="G26" s="39">
        <v>823588</v>
      </c>
      <c r="H26" s="39">
        <v>823588</v>
      </c>
    </row>
    <row r="27" spans="1:8" ht="31.5" customHeight="1" x14ac:dyDescent="0.25">
      <c r="A27" s="29" t="s">
        <v>61</v>
      </c>
      <c r="B27" s="19">
        <v>791</v>
      </c>
      <c r="C27" s="25" t="s">
        <v>60</v>
      </c>
      <c r="D27" s="25">
        <v>200</v>
      </c>
      <c r="E27" s="63" t="s">
        <v>224</v>
      </c>
      <c r="F27" s="50">
        <f>'прил 3'!E28</f>
        <v>202823.31</v>
      </c>
      <c r="G27" s="39">
        <v>213712</v>
      </c>
      <c r="H27" s="39">
        <v>151812</v>
      </c>
    </row>
    <row r="28" spans="1:8" ht="19.5" customHeight="1" x14ac:dyDescent="0.25">
      <c r="A28" s="29" t="s">
        <v>44</v>
      </c>
      <c r="B28" s="19">
        <v>791</v>
      </c>
      <c r="C28" s="25" t="s">
        <v>60</v>
      </c>
      <c r="D28" s="25">
        <v>800</v>
      </c>
      <c r="E28" s="63" t="s">
        <v>239</v>
      </c>
      <c r="F28" s="50">
        <f>'прил 3'!E29</f>
        <v>2100</v>
      </c>
      <c r="G28" s="39">
        <v>2100</v>
      </c>
      <c r="H28" s="39">
        <v>2100</v>
      </c>
    </row>
    <row r="29" spans="1:8" ht="72.75" hidden="1" customHeight="1" x14ac:dyDescent="0.25">
      <c r="A29" s="23" t="s">
        <v>99</v>
      </c>
      <c r="B29" s="19">
        <v>791</v>
      </c>
      <c r="C29" s="25" t="s">
        <v>62</v>
      </c>
      <c r="D29" s="25"/>
      <c r="E29" s="63"/>
      <c r="F29" s="50">
        <f>F30</f>
        <v>101000</v>
      </c>
      <c r="G29" s="46">
        <f>G30</f>
        <v>0</v>
      </c>
      <c r="H29" s="46">
        <f>H30</f>
        <v>0</v>
      </c>
    </row>
    <row r="30" spans="1:8" ht="32.25" hidden="1" customHeight="1" x14ac:dyDescent="0.25">
      <c r="A30" s="29" t="s">
        <v>61</v>
      </c>
      <c r="B30" s="19">
        <v>791</v>
      </c>
      <c r="C30" s="25" t="s">
        <v>62</v>
      </c>
      <c r="D30" s="25">
        <v>200</v>
      </c>
      <c r="E30" s="63"/>
      <c r="F30" s="50">
        <f>'прил 3'!E31</f>
        <v>101000</v>
      </c>
      <c r="G30" s="39">
        <v>0</v>
      </c>
      <c r="H30" s="39">
        <v>0</v>
      </c>
    </row>
    <row r="31" spans="1:8" ht="118.5" customHeight="1" x14ac:dyDescent="0.25">
      <c r="A31" s="23" t="s">
        <v>179</v>
      </c>
      <c r="B31" s="19">
        <v>791</v>
      </c>
      <c r="C31" s="25" t="s">
        <v>62</v>
      </c>
      <c r="D31" s="20"/>
      <c r="E31" s="62" t="s">
        <v>241</v>
      </c>
      <c r="F31" s="50">
        <v>101000</v>
      </c>
      <c r="G31" s="46">
        <v>0</v>
      </c>
      <c r="H31" s="46">
        <v>0</v>
      </c>
    </row>
    <row r="32" spans="1:8" ht="39" customHeight="1" x14ac:dyDescent="0.25">
      <c r="A32" s="29" t="s">
        <v>61</v>
      </c>
      <c r="B32" s="19">
        <v>791</v>
      </c>
      <c r="C32" s="25" t="s">
        <v>62</v>
      </c>
      <c r="D32" s="19">
        <v>200</v>
      </c>
      <c r="E32" s="62" t="s">
        <v>250</v>
      </c>
      <c r="F32" s="50">
        <v>101000</v>
      </c>
      <c r="G32" s="46">
        <v>0</v>
      </c>
      <c r="H32" s="46">
        <v>0</v>
      </c>
    </row>
    <row r="33" spans="1:8" ht="30.75" hidden="1" customHeight="1" x14ac:dyDescent="0.25">
      <c r="A33" s="33" t="s">
        <v>94</v>
      </c>
      <c r="B33" s="20">
        <v>791</v>
      </c>
      <c r="C33" s="27" t="s">
        <v>95</v>
      </c>
      <c r="D33" s="27"/>
      <c r="E33" s="64"/>
      <c r="F33" s="51">
        <f t="shared" ref="F33:H35" si="0">F34</f>
        <v>0</v>
      </c>
      <c r="G33" s="40">
        <f t="shared" si="0"/>
        <v>0</v>
      </c>
      <c r="H33" s="40">
        <f t="shared" si="0"/>
        <v>0</v>
      </c>
    </row>
    <row r="34" spans="1:8" ht="48" hidden="1" customHeight="1" x14ac:dyDescent="0.25">
      <c r="A34" s="23" t="s">
        <v>96</v>
      </c>
      <c r="B34" s="19">
        <v>791</v>
      </c>
      <c r="C34" s="25" t="s">
        <v>97</v>
      </c>
      <c r="D34" s="25"/>
      <c r="E34" s="63"/>
      <c r="F34" s="50">
        <f t="shared" si="0"/>
        <v>0</v>
      </c>
      <c r="G34" s="46">
        <f t="shared" si="0"/>
        <v>0</v>
      </c>
      <c r="H34" s="46">
        <f t="shared" si="0"/>
        <v>0</v>
      </c>
    </row>
    <row r="35" spans="1:8" ht="106.5" hidden="1" customHeight="1" x14ac:dyDescent="0.25">
      <c r="A35" s="23" t="s">
        <v>146</v>
      </c>
      <c r="B35" s="19">
        <v>791</v>
      </c>
      <c r="C35" s="25" t="s">
        <v>98</v>
      </c>
      <c r="D35" s="25"/>
      <c r="E35" s="63"/>
      <c r="F35" s="50">
        <f t="shared" si="0"/>
        <v>0</v>
      </c>
      <c r="G35" s="46">
        <f t="shared" si="0"/>
        <v>0</v>
      </c>
      <c r="H35" s="46">
        <f t="shared" si="0"/>
        <v>0</v>
      </c>
    </row>
    <row r="36" spans="1:8" ht="33.75" hidden="1" customHeight="1" x14ac:dyDescent="0.25">
      <c r="A36" s="29" t="s">
        <v>61</v>
      </c>
      <c r="B36" s="19">
        <v>791</v>
      </c>
      <c r="C36" s="25" t="s">
        <v>98</v>
      </c>
      <c r="D36" s="25">
        <v>200</v>
      </c>
      <c r="E36" s="63"/>
      <c r="F36" s="50">
        <v>0</v>
      </c>
      <c r="G36" s="46">
        <v>0</v>
      </c>
      <c r="H36" s="46">
        <v>0</v>
      </c>
    </row>
    <row r="37" spans="1:8" ht="33.75" customHeight="1" x14ac:dyDescent="0.25">
      <c r="A37" s="23" t="s">
        <v>94</v>
      </c>
      <c r="B37" s="19">
        <v>791</v>
      </c>
      <c r="C37" s="19" t="s">
        <v>95</v>
      </c>
      <c r="D37" s="25"/>
      <c r="E37" s="60" t="s">
        <v>242</v>
      </c>
      <c r="F37" s="117">
        <v>1649501</v>
      </c>
      <c r="G37" s="46">
        <v>0</v>
      </c>
      <c r="H37" s="46">
        <v>0</v>
      </c>
    </row>
    <row r="38" spans="1:8" ht="45" customHeight="1" x14ac:dyDescent="0.25">
      <c r="A38" s="23" t="s">
        <v>96</v>
      </c>
      <c r="B38" s="19">
        <v>791</v>
      </c>
      <c r="C38" s="19" t="s">
        <v>97</v>
      </c>
      <c r="D38" s="25"/>
      <c r="E38" s="60" t="s">
        <v>242</v>
      </c>
      <c r="F38" s="118">
        <v>1649501</v>
      </c>
      <c r="G38" s="46">
        <v>0</v>
      </c>
      <c r="H38" s="46">
        <v>0</v>
      </c>
    </row>
    <row r="39" spans="1:8" ht="45" customHeight="1" x14ac:dyDescent="0.25">
      <c r="A39" s="23" t="str">
        <f>[2]Результат!A35</f>
        <v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v>
      </c>
      <c r="B39" s="19">
        <v>791</v>
      </c>
      <c r="C39" s="25" t="s">
        <v>98</v>
      </c>
      <c r="D39" s="25"/>
      <c r="E39" s="60" t="s">
        <v>242</v>
      </c>
      <c r="F39" s="119">
        <v>399000</v>
      </c>
      <c r="G39" s="46">
        <v>0</v>
      </c>
      <c r="H39" s="46">
        <v>0</v>
      </c>
    </row>
    <row r="40" spans="1:8" ht="45" customHeight="1" x14ac:dyDescent="0.25">
      <c r="A40" s="23" t="str">
        <f>[2]Результат!A36</f>
        <v>Закупка товаров, работ и услуг для обеспечения государственных (муниципальных) нужд</v>
      </c>
      <c r="B40" s="19">
        <v>791</v>
      </c>
      <c r="C40" s="25" t="s">
        <v>98</v>
      </c>
      <c r="D40" s="25">
        <v>200</v>
      </c>
      <c r="E40" s="60" t="s">
        <v>242</v>
      </c>
      <c r="F40" s="119">
        <v>399000</v>
      </c>
      <c r="G40" s="46">
        <v>0</v>
      </c>
      <c r="H40" s="46">
        <v>0</v>
      </c>
    </row>
    <row r="41" spans="1:8" ht="70.5" customHeight="1" x14ac:dyDescent="0.25">
      <c r="A41" s="23" t="s">
        <v>188</v>
      </c>
      <c r="B41" s="19">
        <v>791</v>
      </c>
      <c r="C41" s="19" t="s">
        <v>191</v>
      </c>
      <c r="D41" s="25"/>
      <c r="E41" s="60" t="s">
        <v>239</v>
      </c>
      <c r="F41" s="50">
        <f>F42</f>
        <v>1085501</v>
      </c>
      <c r="G41" s="46">
        <v>0</v>
      </c>
      <c r="H41" s="46">
        <v>0</v>
      </c>
    </row>
    <row r="42" spans="1:8" ht="52.5" customHeight="1" x14ac:dyDescent="0.25">
      <c r="A42" s="23" t="s">
        <v>43</v>
      </c>
      <c r="B42" s="19">
        <v>791</v>
      </c>
      <c r="C42" s="19" t="s">
        <v>191</v>
      </c>
      <c r="D42" s="25">
        <v>200</v>
      </c>
      <c r="E42" s="60" t="s">
        <v>239</v>
      </c>
      <c r="F42" s="50">
        <v>1085501</v>
      </c>
      <c r="G42" s="46">
        <v>0</v>
      </c>
      <c r="H42" s="46">
        <v>0</v>
      </c>
    </row>
    <row r="43" spans="1:8" ht="76.5" customHeight="1" x14ac:dyDescent="0.25">
      <c r="A43" s="23" t="s">
        <v>189</v>
      </c>
      <c r="B43" s="19">
        <v>791</v>
      </c>
      <c r="C43" s="19" t="s">
        <v>192</v>
      </c>
      <c r="D43" s="25"/>
      <c r="E43" s="60" t="s">
        <v>239</v>
      </c>
      <c r="F43" s="50">
        <f>F44</f>
        <v>85000</v>
      </c>
      <c r="G43" s="46">
        <v>0</v>
      </c>
      <c r="H43" s="46">
        <v>0</v>
      </c>
    </row>
    <row r="44" spans="1:8" ht="46.5" customHeight="1" x14ac:dyDescent="0.25">
      <c r="A44" s="23" t="s">
        <v>43</v>
      </c>
      <c r="B44" s="19">
        <v>791</v>
      </c>
      <c r="C44" s="19" t="s">
        <v>192</v>
      </c>
      <c r="D44" s="25">
        <v>200</v>
      </c>
      <c r="E44" s="60" t="s">
        <v>239</v>
      </c>
      <c r="F44" s="50">
        <v>85000</v>
      </c>
      <c r="G44" s="46">
        <v>0</v>
      </c>
      <c r="H44" s="46">
        <v>0</v>
      </c>
    </row>
    <row r="45" spans="1:8" ht="79.5" customHeight="1" x14ac:dyDescent="0.25">
      <c r="A45" s="23" t="s">
        <v>190</v>
      </c>
      <c r="B45" s="19">
        <v>791</v>
      </c>
      <c r="C45" s="19" t="s">
        <v>193</v>
      </c>
      <c r="D45" s="25"/>
      <c r="E45" s="60" t="s">
        <v>239</v>
      </c>
      <c r="F45" s="50">
        <f>F46</f>
        <v>80000</v>
      </c>
      <c r="G45" s="46">
        <v>0</v>
      </c>
      <c r="H45" s="46">
        <v>0</v>
      </c>
    </row>
    <row r="46" spans="1:8" ht="50.25" customHeight="1" x14ac:dyDescent="0.25">
      <c r="A46" s="23" t="s">
        <v>43</v>
      </c>
      <c r="B46" s="19">
        <v>791</v>
      </c>
      <c r="C46" s="19" t="s">
        <v>193</v>
      </c>
      <c r="D46" s="25">
        <v>200</v>
      </c>
      <c r="E46" s="60" t="s">
        <v>209</v>
      </c>
      <c r="F46" s="50">
        <v>80000</v>
      </c>
      <c r="G46" s="46">
        <v>0</v>
      </c>
      <c r="H46" s="46">
        <v>0</v>
      </c>
    </row>
    <row r="47" spans="1:8" ht="33.75" customHeight="1" x14ac:dyDescent="0.25">
      <c r="A47" s="23" t="s">
        <v>142</v>
      </c>
      <c r="B47" s="19">
        <v>791</v>
      </c>
      <c r="C47" s="25" t="s">
        <v>180</v>
      </c>
      <c r="D47" s="25"/>
      <c r="E47" s="60" t="s">
        <v>238</v>
      </c>
      <c r="F47" s="50">
        <v>0</v>
      </c>
      <c r="G47" s="46">
        <v>0</v>
      </c>
      <c r="H47" s="46">
        <v>0</v>
      </c>
    </row>
    <row r="48" spans="1:8" ht="51" customHeight="1" x14ac:dyDescent="0.25">
      <c r="A48" s="23" t="s">
        <v>96</v>
      </c>
      <c r="B48" s="19">
        <v>791</v>
      </c>
      <c r="C48" s="25" t="s">
        <v>150</v>
      </c>
      <c r="D48" s="25"/>
      <c r="E48" s="60" t="s">
        <v>238</v>
      </c>
      <c r="F48" s="50">
        <v>0</v>
      </c>
      <c r="G48" s="46">
        <v>0</v>
      </c>
      <c r="H48" s="46">
        <v>0</v>
      </c>
    </row>
    <row r="49" spans="1:8" ht="126.75" customHeight="1" x14ac:dyDescent="0.25">
      <c r="A49" s="23" t="s">
        <v>179</v>
      </c>
      <c r="B49" s="19">
        <v>791</v>
      </c>
      <c r="C49" s="25" t="s">
        <v>151</v>
      </c>
      <c r="D49" s="25"/>
      <c r="E49" s="60" t="s">
        <v>238</v>
      </c>
      <c r="F49" s="50">
        <v>0</v>
      </c>
      <c r="G49" s="46">
        <v>0</v>
      </c>
      <c r="H49" s="46">
        <v>0</v>
      </c>
    </row>
    <row r="50" spans="1:8" ht="49.5" customHeight="1" x14ac:dyDescent="0.25">
      <c r="A50" s="57" t="s">
        <v>43</v>
      </c>
      <c r="B50" s="19">
        <v>791</v>
      </c>
      <c r="C50" s="25" t="s">
        <v>151</v>
      </c>
      <c r="D50" s="25">
        <v>200</v>
      </c>
      <c r="E50" s="60" t="s">
        <v>238</v>
      </c>
      <c r="F50" s="50">
        <v>0</v>
      </c>
      <c r="G50" s="46">
        <v>0</v>
      </c>
      <c r="H50" s="46">
        <v>0</v>
      </c>
    </row>
    <row r="51" spans="1:8" ht="111" customHeight="1" x14ac:dyDescent="0.25">
      <c r="A51" s="23" t="s">
        <v>130</v>
      </c>
      <c r="B51" s="20">
        <v>791</v>
      </c>
      <c r="C51" s="27" t="s">
        <v>102</v>
      </c>
      <c r="D51" s="27"/>
      <c r="E51" s="61" t="s">
        <v>253</v>
      </c>
      <c r="F51" s="51">
        <f>F54+F56+F66+F60</f>
        <v>3439162.27</v>
      </c>
      <c r="G51" s="40">
        <f>G52</f>
        <v>2934100</v>
      </c>
      <c r="H51" s="40">
        <f>H52</f>
        <v>3034280</v>
      </c>
    </row>
    <row r="52" spans="1:8" ht="57.75" customHeight="1" x14ac:dyDescent="0.25">
      <c r="A52" s="23" t="s">
        <v>123</v>
      </c>
      <c r="B52" s="19">
        <v>791</v>
      </c>
      <c r="C52" s="25" t="str">
        <f>C51</f>
        <v>49 0 00 00000</v>
      </c>
      <c r="D52" s="25"/>
      <c r="E52" s="60" t="s">
        <v>253</v>
      </c>
      <c r="F52" s="50">
        <f>F51</f>
        <v>3439162.27</v>
      </c>
      <c r="G52" s="46">
        <f>G53</f>
        <v>2934100</v>
      </c>
      <c r="H52" s="46">
        <f>H53</f>
        <v>3034280</v>
      </c>
    </row>
    <row r="53" spans="1:8" ht="124.5" customHeight="1" x14ac:dyDescent="0.25">
      <c r="A53" s="23" t="s">
        <v>134</v>
      </c>
      <c r="B53" s="19">
        <v>791</v>
      </c>
      <c r="C53" s="25" t="s">
        <v>124</v>
      </c>
      <c r="D53" s="25"/>
      <c r="E53" s="60" t="s">
        <v>202</v>
      </c>
      <c r="F53" s="50">
        <f>F51</f>
        <v>3439162.27</v>
      </c>
      <c r="G53" s="46">
        <f>G54+G56+G66+G60+G68</f>
        <v>2934100</v>
      </c>
      <c r="H53" s="46">
        <f>H54+H56+H66+H60+H68</f>
        <v>3034280</v>
      </c>
    </row>
    <row r="54" spans="1:8" ht="16.5" customHeight="1" x14ac:dyDescent="0.25">
      <c r="A54" s="29" t="str">
        <f>'прил 3'!A54</f>
        <v>Глава муниципального образования</v>
      </c>
      <c r="B54" s="19">
        <v>791</v>
      </c>
      <c r="C54" s="25" t="s">
        <v>103</v>
      </c>
      <c r="D54" s="25"/>
      <c r="E54" s="60" t="s">
        <v>218</v>
      </c>
      <c r="F54" s="50">
        <f>F55</f>
        <v>1260551.56</v>
      </c>
      <c r="G54" s="46">
        <f>G55</f>
        <v>790866</v>
      </c>
      <c r="H54" s="46">
        <f>H55</f>
        <v>790866</v>
      </c>
    </row>
    <row r="55" spans="1:8" ht="92.25" customHeight="1" x14ac:dyDescent="0.25">
      <c r="A55" s="29" t="s">
        <v>41</v>
      </c>
      <c r="B55" s="19">
        <v>791</v>
      </c>
      <c r="C55" s="25" t="s">
        <v>103</v>
      </c>
      <c r="D55" s="25">
        <v>100</v>
      </c>
      <c r="E55" s="60" t="s">
        <v>218</v>
      </c>
      <c r="F55" s="50">
        <f>'прил 3'!E55</f>
        <v>1260551.56</v>
      </c>
      <c r="G55" s="46">
        <v>790866</v>
      </c>
      <c r="H55" s="46">
        <v>790866</v>
      </c>
    </row>
    <row r="56" spans="1:8" ht="33" customHeight="1" x14ac:dyDescent="0.25">
      <c r="A56" s="29" t="str">
        <f>'прил 3'!A56</f>
        <v>Аппараты органов государственной власти Республики Башкортостан</v>
      </c>
      <c r="B56" s="19">
        <v>791</v>
      </c>
      <c r="C56" s="25" t="s">
        <v>106</v>
      </c>
      <c r="D56" s="25"/>
      <c r="E56" s="60" t="s">
        <v>219</v>
      </c>
      <c r="F56" s="50">
        <f>F57+F58+F59</f>
        <v>2052210.71</v>
      </c>
      <c r="G56" s="46">
        <f>G57+G58+G59</f>
        <v>1904734</v>
      </c>
      <c r="H56" s="46">
        <f>H57+H58+H59</f>
        <v>1905134</v>
      </c>
    </row>
    <row r="57" spans="1:8" ht="78" customHeight="1" x14ac:dyDescent="0.25">
      <c r="A57" s="29" t="s">
        <v>41</v>
      </c>
      <c r="B57" s="19">
        <v>791</v>
      </c>
      <c r="C57" s="25" t="s">
        <v>106</v>
      </c>
      <c r="D57" s="25">
        <v>100</v>
      </c>
      <c r="E57" s="60" t="s">
        <v>220</v>
      </c>
      <c r="F57" s="50">
        <f>'прил 3'!E57</f>
        <v>1621177.21</v>
      </c>
      <c r="G57" s="46">
        <v>1410947</v>
      </c>
      <c r="H57" s="46">
        <v>1410947</v>
      </c>
    </row>
    <row r="58" spans="1:8" ht="27" customHeight="1" x14ac:dyDescent="0.25">
      <c r="A58" s="23" t="s">
        <v>61</v>
      </c>
      <c r="B58" s="19">
        <v>791</v>
      </c>
      <c r="C58" s="25" t="s">
        <v>106</v>
      </c>
      <c r="D58" s="25">
        <v>200</v>
      </c>
      <c r="E58" s="60" t="s">
        <v>243</v>
      </c>
      <c r="F58" s="50">
        <f>'прил 3'!E58</f>
        <v>402824.05</v>
      </c>
      <c r="G58" s="46">
        <v>445787</v>
      </c>
      <c r="H58" s="46">
        <v>446187</v>
      </c>
    </row>
    <row r="59" spans="1:8" ht="22.5" customHeight="1" x14ac:dyDescent="0.25">
      <c r="A59" s="29" t="s">
        <v>44</v>
      </c>
      <c r="B59" s="19">
        <v>791</v>
      </c>
      <c r="C59" s="25" t="s">
        <v>106</v>
      </c>
      <c r="D59" s="25">
        <v>800</v>
      </c>
      <c r="E59" s="60" t="s">
        <v>237</v>
      </c>
      <c r="F59" s="50">
        <f>'прил 3'!E59</f>
        <v>28209.45</v>
      </c>
      <c r="G59" s="46">
        <v>48000</v>
      </c>
      <c r="H59" s="46">
        <v>48000</v>
      </c>
    </row>
    <row r="60" spans="1:8" ht="63.75" customHeight="1" x14ac:dyDescent="0.25">
      <c r="A60" s="23" t="s">
        <v>197</v>
      </c>
      <c r="B60" s="19">
        <v>791</v>
      </c>
      <c r="C60" s="25" t="s">
        <v>105</v>
      </c>
      <c r="D60" s="25"/>
      <c r="E60" s="63" t="s">
        <v>239</v>
      </c>
      <c r="F60" s="50">
        <f>F61+F62</f>
        <v>126400</v>
      </c>
      <c r="G60" s="46">
        <f>G61+G62</f>
        <v>132400</v>
      </c>
      <c r="H60" s="46">
        <f>H61+H62</f>
        <v>134400</v>
      </c>
    </row>
    <row r="61" spans="1:8" ht="78" customHeight="1" x14ac:dyDescent="0.25">
      <c r="A61" s="29" t="s">
        <v>41</v>
      </c>
      <c r="B61" s="19">
        <v>791</v>
      </c>
      <c r="C61" s="25" t="s">
        <v>105</v>
      </c>
      <c r="D61" s="25">
        <v>100</v>
      </c>
      <c r="E61" s="63" t="s">
        <v>239</v>
      </c>
      <c r="F61" s="50">
        <f>'прил 3'!E61</f>
        <v>116400</v>
      </c>
      <c r="G61" s="46">
        <v>116400</v>
      </c>
      <c r="H61" s="46">
        <v>116400</v>
      </c>
    </row>
    <row r="62" spans="1:8" ht="30" customHeight="1" x14ac:dyDescent="0.25">
      <c r="A62" s="29" t="s">
        <v>61</v>
      </c>
      <c r="B62" s="19">
        <v>791</v>
      </c>
      <c r="C62" s="25" t="s">
        <v>105</v>
      </c>
      <c r="D62" s="25">
        <v>200</v>
      </c>
      <c r="E62" s="63" t="s">
        <v>239</v>
      </c>
      <c r="F62" s="50">
        <v>10000</v>
      </c>
      <c r="G62" s="46">
        <v>16000</v>
      </c>
      <c r="H62" s="46">
        <v>18000</v>
      </c>
    </row>
    <row r="63" spans="1:8" ht="30" customHeight="1" x14ac:dyDescent="0.25">
      <c r="A63" s="114" t="s">
        <v>39</v>
      </c>
      <c r="B63" s="20">
        <v>791</v>
      </c>
      <c r="C63" s="27" t="s">
        <v>251</v>
      </c>
      <c r="D63" s="27"/>
      <c r="E63" s="63" t="s">
        <v>252</v>
      </c>
      <c r="F63" s="50">
        <v>687</v>
      </c>
      <c r="G63" s="46">
        <v>106000</v>
      </c>
      <c r="H63" s="46">
        <v>203880</v>
      </c>
    </row>
    <row r="64" spans="1:8" ht="30" customHeight="1" x14ac:dyDescent="0.25">
      <c r="A64" s="29" t="s">
        <v>235</v>
      </c>
      <c r="B64" s="19">
        <v>791</v>
      </c>
      <c r="C64" s="25" t="s">
        <v>234</v>
      </c>
      <c r="D64" s="25"/>
      <c r="E64" s="63" t="s">
        <v>249</v>
      </c>
      <c r="F64" s="50">
        <v>687</v>
      </c>
      <c r="G64" s="46">
        <v>0</v>
      </c>
      <c r="H64" s="46">
        <v>0</v>
      </c>
    </row>
    <row r="65" spans="1:8" ht="30" customHeight="1" x14ac:dyDescent="0.25">
      <c r="A65" s="29" t="s">
        <v>216</v>
      </c>
      <c r="B65" s="19">
        <v>791</v>
      </c>
      <c r="C65" s="25" t="s">
        <v>234</v>
      </c>
      <c r="D65" s="25">
        <v>500</v>
      </c>
      <c r="E65" s="63" t="s">
        <v>249</v>
      </c>
      <c r="F65" s="50">
        <v>687</v>
      </c>
      <c r="G65" s="46">
        <v>0</v>
      </c>
      <c r="H65" s="46">
        <v>0</v>
      </c>
    </row>
    <row r="66" spans="1:8" ht="30" customHeight="1" x14ac:dyDescent="0.25">
      <c r="A66" s="29" t="s">
        <v>46</v>
      </c>
      <c r="B66" s="19">
        <v>791</v>
      </c>
      <c r="C66" s="25" t="s">
        <v>47</v>
      </c>
      <c r="D66" s="25"/>
      <c r="E66" s="63" t="s">
        <v>247</v>
      </c>
      <c r="F66" s="50">
        <v>0</v>
      </c>
      <c r="G66" s="46">
        <f>G67</f>
        <v>10000</v>
      </c>
      <c r="H66" s="46">
        <f>H67</f>
        <v>10000</v>
      </c>
    </row>
    <row r="67" spans="1:8" ht="30" customHeight="1" x14ac:dyDescent="0.25">
      <c r="A67" s="29" t="s">
        <v>44</v>
      </c>
      <c r="B67" s="19">
        <v>791</v>
      </c>
      <c r="C67" s="25" t="s">
        <v>47</v>
      </c>
      <c r="D67" s="25">
        <v>800</v>
      </c>
      <c r="E67" s="63" t="s">
        <v>248</v>
      </c>
      <c r="F67" s="50">
        <v>0</v>
      </c>
      <c r="G67" s="46">
        <v>10000</v>
      </c>
      <c r="H67" s="46">
        <v>10000</v>
      </c>
    </row>
    <row r="68" spans="1:8" ht="15.75" customHeight="1" x14ac:dyDescent="0.25">
      <c r="A68" s="29" t="s">
        <v>64</v>
      </c>
      <c r="B68" s="19">
        <v>791</v>
      </c>
      <c r="C68" s="25" t="s">
        <v>65</v>
      </c>
      <c r="D68" s="25"/>
      <c r="E68" s="60" t="s">
        <v>239</v>
      </c>
      <c r="F68" s="39">
        <v>0</v>
      </c>
      <c r="G68" s="46">
        <f>G69</f>
        <v>96100</v>
      </c>
      <c r="H68" s="46">
        <f>H69</f>
        <v>193880</v>
      </c>
    </row>
    <row r="69" spans="1:8" ht="15" customHeight="1" x14ac:dyDescent="0.25">
      <c r="A69" s="23" t="s">
        <v>66</v>
      </c>
      <c r="B69" s="19">
        <v>791</v>
      </c>
      <c r="C69" s="25" t="s">
        <v>65</v>
      </c>
      <c r="D69" s="25">
        <v>900</v>
      </c>
      <c r="E69" s="60" t="s">
        <v>209</v>
      </c>
      <c r="F69" s="39">
        <v>0</v>
      </c>
      <c r="G69" s="46">
        <v>96100</v>
      </c>
      <c r="H69" s="46">
        <v>193880</v>
      </c>
    </row>
    <row r="70" spans="1:8" ht="15.75" x14ac:dyDescent="0.25">
      <c r="A70" s="3"/>
    </row>
    <row r="71" spans="1:8" x14ac:dyDescent="0.25">
      <c r="A71" s="6" t="s">
        <v>32</v>
      </c>
      <c r="B71" s="1"/>
      <c r="C71" s="1"/>
      <c r="D71" s="1"/>
      <c r="E71" s="1"/>
      <c r="F71" s="5" t="s">
        <v>246</v>
      </c>
    </row>
  </sheetData>
  <mergeCells count="7">
    <mergeCell ref="A10:H10"/>
    <mergeCell ref="A11:H11"/>
    <mergeCell ref="A14:A15"/>
    <mergeCell ref="B14:B15"/>
    <mergeCell ref="C14:C15"/>
    <mergeCell ref="D14:D15"/>
    <mergeCell ref="E14:H14"/>
  </mergeCells>
  <pageMargins left="0.9055118110236221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"/>
  <sheetViews>
    <sheetView view="pageBreakPreview" zoomScale="60" workbookViewId="0">
      <selection activeCell="G23" sqref="G23"/>
    </sheetView>
  </sheetViews>
  <sheetFormatPr defaultRowHeight="15" x14ac:dyDescent="0.25"/>
  <cols>
    <col min="1" max="1" width="24" customWidth="1"/>
    <col min="2" max="2" width="41.85546875" customWidth="1"/>
    <col min="3" max="3" width="29" customWidth="1"/>
  </cols>
  <sheetData>
    <row r="1" spans="1:3" ht="15.75" x14ac:dyDescent="0.25">
      <c r="A1" s="1"/>
      <c r="B1" s="134" t="s">
        <v>166</v>
      </c>
      <c r="C1" s="134"/>
    </row>
    <row r="2" spans="1:3" ht="15.75" x14ac:dyDescent="0.25">
      <c r="A2" s="1"/>
      <c r="B2" s="134" t="s">
        <v>83</v>
      </c>
      <c r="C2" s="134"/>
    </row>
    <row r="3" spans="1:3" ht="15.75" x14ac:dyDescent="0.25">
      <c r="A3" s="1"/>
      <c r="B3" s="134" t="s">
        <v>30</v>
      </c>
      <c r="C3" s="134"/>
    </row>
    <row r="4" spans="1:3" ht="15.75" x14ac:dyDescent="0.25">
      <c r="A4" s="1"/>
      <c r="B4" s="135" t="s">
        <v>211</v>
      </c>
      <c r="C4" s="135"/>
    </row>
    <row r="5" spans="1:3" ht="15.75" x14ac:dyDescent="0.25">
      <c r="A5" s="1"/>
      <c r="B5" s="134" t="s">
        <v>84</v>
      </c>
      <c r="C5" s="134"/>
    </row>
    <row r="6" spans="1:3" ht="15.75" x14ac:dyDescent="0.25">
      <c r="A6" s="1"/>
      <c r="B6" s="134" t="s">
        <v>30</v>
      </c>
      <c r="C6" s="134"/>
    </row>
    <row r="7" spans="1:3" ht="15.75" x14ac:dyDescent="0.25">
      <c r="A7" s="1"/>
      <c r="B7" s="134" t="s">
        <v>167</v>
      </c>
      <c r="C7" s="134"/>
    </row>
    <row r="8" spans="1:3" ht="15.75" x14ac:dyDescent="0.25">
      <c r="A8" s="1"/>
      <c r="B8" s="134" t="s">
        <v>128</v>
      </c>
      <c r="C8" s="134"/>
    </row>
    <row r="9" spans="1:3" ht="15.75" x14ac:dyDescent="0.25">
      <c r="A9" s="1"/>
      <c r="B9" s="15"/>
      <c r="C9" s="15"/>
    </row>
    <row r="10" spans="1:3" ht="50.25" customHeight="1" x14ac:dyDescent="0.25">
      <c r="A10" s="136" t="s">
        <v>168</v>
      </c>
      <c r="B10" s="136"/>
      <c r="C10" s="136"/>
    </row>
    <row r="14" spans="1:3" ht="15.75" x14ac:dyDescent="0.25">
      <c r="C14" s="15" t="s">
        <v>155</v>
      </c>
    </row>
    <row r="16" spans="1:3" x14ac:dyDescent="0.25">
      <c r="A16" s="137" t="s">
        <v>156</v>
      </c>
      <c r="B16" s="137" t="s">
        <v>157</v>
      </c>
      <c r="C16" s="137" t="s">
        <v>2</v>
      </c>
    </row>
    <row r="17" spans="1:3" x14ac:dyDescent="0.25">
      <c r="A17" s="137"/>
      <c r="B17" s="137"/>
      <c r="C17" s="137"/>
    </row>
    <row r="18" spans="1:3" x14ac:dyDescent="0.25">
      <c r="A18" s="137"/>
      <c r="B18" s="137"/>
      <c r="C18" s="137"/>
    </row>
    <row r="19" spans="1:3" x14ac:dyDescent="0.25">
      <c r="A19" s="65"/>
      <c r="B19" s="65" t="s">
        <v>158</v>
      </c>
      <c r="C19" s="66" t="s">
        <v>154</v>
      </c>
    </row>
    <row r="20" spans="1:3" ht="35.25" customHeight="1" x14ac:dyDescent="0.25">
      <c r="A20" s="67" t="s">
        <v>159</v>
      </c>
      <c r="B20" s="67" t="s">
        <v>160</v>
      </c>
      <c r="C20" s="66" t="s">
        <v>154</v>
      </c>
    </row>
    <row r="21" spans="1:3" ht="39" customHeight="1" x14ac:dyDescent="0.25">
      <c r="A21" s="7" t="s">
        <v>161</v>
      </c>
      <c r="B21" s="68" t="s">
        <v>162</v>
      </c>
      <c r="C21" s="66" t="s">
        <v>154</v>
      </c>
    </row>
    <row r="22" spans="1:3" ht="43.5" customHeight="1" x14ac:dyDescent="0.25">
      <c r="A22" s="7" t="s">
        <v>163</v>
      </c>
      <c r="B22" s="68" t="s">
        <v>164</v>
      </c>
      <c r="C22" s="66" t="s">
        <v>154</v>
      </c>
    </row>
    <row r="25" spans="1:3" x14ac:dyDescent="0.25">
      <c r="A25" s="1" t="s">
        <v>165</v>
      </c>
      <c r="C25" s="5" t="s">
        <v>246</v>
      </c>
    </row>
  </sheetData>
  <mergeCells count="12">
    <mergeCell ref="B7:C7"/>
    <mergeCell ref="B8:C8"/>
    <mergeCell ref="A10:C10"/>
    <mergeCell ref="A16:A18"/>
    <mergeCell ref="B16:B18"/>
    <mergeCell ref="C16:C18"/>
    <mergeCell ref="B6:C6"/>
    <mergeCell ref="B1:C1"/>
    <mergeCell ref="B2:C2"/>
    <mergeCell ref="B3:C3"/>
    <mergeCell ref="B4:C4"/>
    <mergeCell ref="B5:C5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 1</vt:lpstr>
      <vt:lpstr>прил 2</vt:lpstr>
      <vt:lpstr>прил 3</vt:lpstr>
      <vt:lpstr>прил 4</vt:lpstr>
      <vt:lpstr>прил 5</vt:lpstr>
      <vt:lpstr>'Прил 1'!Область_печати</vt:lpstr>
      <vt:lpstr>'прил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2024-01-19T05:22:45Z</dcterms:modified>
</cp:coreProperties>
</file>